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 activeTab="10"/>
  </bookViews>
  <sheets>
    <sheet name="221СГЗ" sheetId="1" r:id="rId1"/>
    <sheet name="223СГЗ" sheetId="3" r:id="rId2"/>
    <sheet name="225СГЗ" sheetId="5" r:id="rId3"/>
    <sheet name="226СГЗ" sheetId="6" r:id="rId4"/>
    <sheet name="342СГЗ(ПД)" sheetId="8" r:id="rId5"/>
    <sheet name="346СГЗ" sheetId="11" r:id="rId6"/>
    <sheet name="310СГЗ" sheetId="12" r:id="rId7"/>
    <sheet name="310СИЦ" sheetId="14" r:id="rId8"/>
    <sheet name="345СГЗ" sheetId="15" r:id="rId9"/>
    <sheet name="225ОСИЦ" sheetId="19" r:id="rId10"/>
    <sheet name="226СИЦ" sheetId="20" r:id="rId11"/>
    <sheet name="225Р" sheetId="21" r:id="rId12"/>
    <sheet name="341 СГЗ" sheetId="22" r:id="rId13"/>
    <sheet name="346ПД" sheetId="23" r:id="rId14"/>
  </sheets>
  <definedNames>
    <definedName name="_xlnm._FilterDatabase" localSheetId="6" hidden="1">'310СГЗ'!$A$1:$G$1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3" l="1"/>
  <c r="G4" i="23"/>
  <c r="G2" i="23"/>
  <c r="G30" i="12"/>
  <c r="G31" i="12"/>
  <c r="G32" i="12"/>
  <c r="F16" i="11"/>
  <c r="F5" i="23"/>
  <c r="F33" i="12"/>
  <c r="F24" i="6"/>
  <c r="G23" i="6"/>
  <c r="F11" i="20"/>
  <c r="F13" i="20" l="1"/>
  <c r="G22" i="6" l="1"/>
  <c r="G15" i="11"/>
  <c r="G14" i="11" l="1"/>
  <c r="G29" i="12" l="1"/>
  <c r="G13" i="11"/>
  <c r="G12" i="11"/>
  <c r="G10" i="11"/>
  <c r="G6" i="11" l="1"/>
  <c r="G7" i="11"/>
  <c r="G8" i="11"/>
  <c r="G9" i="11"/>
  <c r="G11" i="11"/>
  <c r="G28" i="12" l="1"/>
  <c r="G27" i="12"/>
  <c r="G20" i="12" l="1"/>
  <c r="G21" i="12"/>
  <c r="G22" i="12"/>
  <c r="G23" i="12"/>
  <c r="G24" i="12"/>
  <c r="G25" i="12"/>
  <c r="G26" i="12"/>
  <c r="G19" i="12"/>
  <c r="G3" i="11"/>
  <c r="G4" i="11"/>
  <c r="G5" i="11"/>
  <c r="G2" i="11"/>
  <c r="F7" i="23"/>
  <c r="G20" i="6"/>
  <c r="G21" i="6"/>
  <c r="F35" i="12"/>
  <c r="F13" i="12"/>
  <c r="F15" i="12" s="1"/>
  <c r="F3" i="22" l="1"/>
  <c r="F5" i="22" s="1"/>
  <c r="F3" i="21" l="1"/>
  <c r="F5" i="21"/>
  <c r="F11" i="8"/>
  <c r="G2" i="20"/>
  <c r="F23" i="5"/>
  <c r="G20" i="5"/>
  <c r="F13" i="5"/>
  <c r="F7" i="5"/>
  <c r="G22" i="5"/>
  <c r="G19" i="6"/>
  <c r="G18" i="6"/>
  <c r="G17" i="6"/>
  <c r="G16" i="6"/>
  <c r="I15" i="8" l="1"/>
  <c r="G16" i="5" l="1"/>
  <c r="G17" i="5"/>
  <c r="G15" i="6"/>
  <c r="G5" i="14" l="1"/>
  <c r="F6" i="14"/>
  <c r="G3" i="14"/>
  <c r="G4" i="14"/>
  <c r="G5" i="6" l="1"/>
  <c r="G14" i="6"/>
  <c r="F3" i="20" l="1"/>
  <c r="F5" i="20" l="1"/>
  <c r="G2" i="14"/>
  <c r="F8" i="6" l="1"/>
  <c r="G7" i="6"/>
  <c r="G13" i="6" l="1"/>
  <c r="G3" i="5" l="1"/>
  <c r="G21" i="5"/>
  <c r="F18" i="3"/>
  <c r="F3" i="19" l="1"/>
  <c r="F5" i="19" s="1"/>
  <c r="F3" i="15" l="1"/>
  <c r="G5" i="5"/>
  <c r="G6" i="6" l="1"/>
  <c r="F19" i="8" l="1"/>
  <c r="C16" i="1" s="1"/>
  <c r="F12" i="8" l="1"/>
  <c r="G19" i="5"/>
  <c r="G18" i="5"/>
  <c r="F24" i="5" l="1"/>
  <c r="G11" i="6" l="1"/>
  <c r="G12" i="6"/>
  <c r="G2" i="6" l="1"/>
  <c r="G11" i="5" l="1"/>
  <c r="G12" i="5"/>
  <c r="G6" i="5" l="1"/>
  <c r="G11" i="8" l="1"/>
  <c r="F7" i="3" l="1"/>
  <c r="F18" i="11" l="1"/>
  <c r="G6" i="14" l="1"/>
  <c r="F5" i="15" l="1"/>
  <c r="G4" i="6" l="1"/>
  <c r="F8" i="14" l="1"/>
  <c r="G3" i="6"/>
  <c r="G15" i="5"/>
  <c r="G23" i="5" s="1"/>
  <c r="G4" i="5" l="1"/>
  <c r="G6" i="3" l="1"/>
  <c r="F25" i="6" l="1"/>
  <c r="F26" i="5"/>
  <c r="F7" i="1"/>
  <c r="F3" i="1"/>
  <c r="G4" i="1"/>
  <c r="G5" i="1"/>
  <c r="G6" i="1"/>
  <c r="G2" i="1"/>
  <c r="G8" i="6"/>
  <c r="G10" i="6"/>
  <c r="G9" i="5"/>
  <c r="G10" i="5"/>
  <c r="G4" i="3"/>
  <c r="G5" i="3"/>
  <c r="F10" i="3"/>
  <c r="G3" i="3"/>
  <c r="G2" i="3"/>
  <c r="F27" i="6" l="1"/>
  <c r="F13" i="8"/>
  <c r="F11" i="3"/>
  <c r="F8" i="1"/>
  <c r="F10" i="1" l="1"/>
  <c r="C17" i="1" l="1"/>
  <c r="C18" i="1" s="1"/>
</calcChain>
</file>

<file path=xl/sharedStrings.xml><?xml version="1.0" encoding="utf-8"?>
<sst xmlns="http://schemas.openxmlformats.org/spreadsheetml/2006/main" count="531" uniqueCount="332">
  <si>
    <t>№ п/п</t>
  </si>
  <si>
    <t>Наименование закупки</t>
  </si>
  <si>
    <t>№ договора и дата</t>
  </si>
  <si>
    <t>Поставщик</t>
  </si>
  <si>
    <t>НМЦК</t>
  </si>
  <si>
    <t>Сумма договора</t>
  </si>
  <si>
    <t>Экономия</t>
  </si>
  <si>
    <t>СГОЗ</t>
  </si>
  <si>
    <t>Остаток</t>
  </si>
  <si>
    <t>ИТОГО ПО ПФХД</t>
  </si>
  <si>
    <t>ЗАКЛЮЧЕНО КОНТРАКТОВ</t>
  </si>
  <si>
    <t>ОСТАТОК</t>
  </si>
  <si>
    <t>ИТОГО</t>
  </si>
  <si>
    <t>247 ВР</t>
  </si>
  <si>
    <t>244 ВР</t>
  </si>
  <si>
    <t>ОБЩАЯ СУММА</t>
  </si>
  <si>
    <t>п.4</t>
  </si>
  <si>
    <t>п.5</t>
  </si>
  <si>
    <t>Публичное акционерное общество «Ростелеком»</t>
  </si>
  <si>
    <t>Ордена Трудового Красного Знамени Федеральное государственное унитарное предприятие «Российские сети вещания и оповещения»</t>
  </si>
  <si>
    <t xml:space="preserve">ИТОГО </t>
  </si>
  <si>
    <t>СМП</t>
  </si>
  <si>
    <t>2023 - 74 500,00            2024 - 78 100,00             2025 - 81 700,00             Общая: 234 300,00</t>
  </si>
  <si>
    <t>2023 - 302 600,00            2024 - 317 300,00           2025 - 331 900,00           Общая: 951 800,00</t>
  </si>
  <si>
    <t>2023 - 568 300,00            2024 - 595 900,00            2025 - 623 200,00             Общая: 1 787 400,00</t>
  </si>
  <si>
    <t>2023 - 1 037 700,00           2024 - 1 088 200,00            2025 - 1 137 900,00            Общая: 3 263 800,00</t>
  </si>
  <si>
    <t>ООО "Гигабитный Интернет № 1"</t>
  </si>
  <si>
    <t xml:space="preserve">ООО «Омегацентр» </t>
  </si>
  <si>
    <t>Заключено и запланировано контрактов</t>
  </si>
  <si>
    <t>ИТОГО ПО ПФХД (5)</t>
  </si>
  <si>
    <t>ИТОГО ПО ПФХД (244) (5)</t>
  </si>
  <si>
    <t>ИТОГО ПО ПФХД (247) (5)</t>
  </si>
  <si>
    <t>78130000031044 от 19.01.2023</t>
  </si>
  <si>
    <t>Акционерное общество "Петербургская сбытовая компания"</t>
  </si>
  <si>
    <t xml:space="preserve">	
3831 от 19.01.2023</t>
  </si>
  <si>
    <t>ПУБЛИЧНОЕ АКЦИОНЕРНОЕ ОБЩЕСТВО "ТЕРРИТОРИАЛЬНАЯ ГЕНЕРИРУЮЩАЯ КОМПАНИЯ №1"</t>
  </si>
  <si>
    <t>Поставка электрической энергии для нужд ГБДОУ детский сад № 20 Московского района Санкт-Петербурга на 2023-2025 гг.</t>
  </si>
  <si>
    <t>Поставка тепловой энергии для нужд ГБДОУ детский сад № 20 Московского района Санкт-Петербурга на 2023-2025 гг.</t>
  </si>
  <si>
    <t>Оказание услуг по холодному водоснабжению через присоедененную водопроводную сеть из централизованных систем холодного водоснабжения для нужд ГБДОУ детский сад № 20 Московского района Санкт-Петербурга на 2023 -2025 гг.</t>
  </si>
  <si>
    <t>Оказание услуг по приемке сточных вод, их транспортировке, очистке и сбросу в водный объект для нужд ГБДОУ детский сад № 20 Московского района Санкт-Петербурга на 2023 -2025 гг.</t>
  </si>
  <si>
    <t>14-165069-Б-ВС от 17.02.2023</t>
  </si>
  <si>
    <t>ГОСУДАРСТВЕННОЕ УНИТАРНОЕ ПРЕДПРИЯТИЕ "ВОДОКАНАЛ САНКТ-ПЕТЕРБУРГА"</t>
  </si>
  <si>
    <t xml:space="preserve">	
14-165070-Б-ВО от 17.02.2023</t>
  </si>
  <si>
    <t>Акционерное общество «Невский экологический оператор»</t>
  </si>
  <si>
    <t>Организация и обеспечение охраны объекта и (или) имущества, а также обеспечение внутриобъектового и пропускного режима на объекте, в отношении которого установлены обязательные для выполнения требования к антитеррористической защищенности в ГБДОУ детский сад № 20 Московского района Санкт-Петербурга в 2024-2025 году.</t>
  </si>
  <si>
    <t>Оказание услуг по обеспечению функционирования каналов связи между подразделениями пожарной охраны (ППО) (ЦАСПИ) и ГБДОУ детский сад №20 Московского района Санкт-Петербурга в 2024-2025 году.</t>
  </si>
  <si>
    <t>2024 - 104 199,96                2025 - 95 515,63</t>
  </si>
  <si>
    <t>2024 - 582 046,08                2025 - 553 014,00</t>
  </si>
  <si>
    <t>ООО "СЕРВИС-НЭО"</t>
  </si>
  <si>
    <t>ООО "АДА-СК"</t>
  </si>
  <si>
    <t>ООО "Станция Дезинфекции"</t>
  </si>
  <si>
    <t>ООО "Вега-С"</t>
  </si>
  <si>
    <t>ООО "ОО "Спринт охрана"</t>
  </si>
  <si>
    <t>ООО "Гелион"</t>
  </si>
  <si>
    <t>ООО "Вижен -Софт"</t>
  </si>
  <si>
    <t>ООО "ЭкоВлияние"</t>
  </si>
  <si>
    <t>0372200098623000020-20 от 25.12.2023</t>
  </si>
  <si>
    <t>ПД</t>
  </si>
  <si>
    <t>СГЗ</t>
  </si>
  <si>
    <t>ОБЩЕСТВО С ОГРАНИЧЕННОЙ ОТВЕТСТВЕННОСТЬЮ "ПОТЕНЦИАЛ"</t>
  </si>
  <si>
    <t>0372200098623000021-20 от 30.12.2023</t>
  </si>
  <si>
    <t>ОСГЗ</t>
  </si>
  <si>
    <t>ООО "Матсервис Люкс"</t>
  </si>
  <si>
    <t>ФБУЗ «Центр гигиены и эпидемиологии в городе Санкт-Петербурге и Ленинградской области»</t>
  </si>
  <si>
    <t>Оказание услуг по техническому обслуживанию комплексных систем обеспечения безопасности в государственных учреждениях из числа объектов социальной инфраструктуры, подведомственных администрации Московского района Санкт-Петербурга в 2024 - 2025 годах</t>
  </si>
  <si>
    <t>24 год - 110 022,95      25 год - 180 618,71</t>
  </si>
  <si>
    <t>0172200002524000269/КСОБ-20 от 12.07.2024</t>
  </si>
  <si>
    <t>ООО «Перспектива»</t>
  </si>
  <si>
    <t>Ремонт трубопровода ХВС в ГБДОУ № 20 Московского района по адресу: СПб, пр. Космонавтов, дом 23, корп. 2</t>
  </si>
  <si>
    <t>ООО "АДА СК"</t>
  </si>
  <si>
    <t>Оказание услуг телекоммуникационной связи посредством предоставления доступа к глобальной сети Интернет по волоконно-оптическим сетям для ГБДОУ детский сад №20 Московского района Санкт-Петербурга в 2025 году.</t>
  </si>
  <si>
    <t xml:space="preserve"> 04/20-25 от 16.12.2024</t>
  </si>
  <si>
    <t>Оказание услуг связи проводного радиовещания для ГБДОУ детский сад № 20 Московского района Санкт-Петербурга в 2025 году.</t>
  </si>
  <si>
    <t>Оказание услуг местной телефонной связи для ГБДОУ детский сад № 20 Московского района Санкт-Петербурга в 2025 году.</t>
  </si>
  <si>
    <t>Оказание услуг по обращению с твердыми коммунальными отходами в ГБДОУ детский сад № 20 Московского района Санкт-Петербурга в 2025-2026 году.</t>
  </si>
  <si>
    <t xml:space="preserve">
1257320-2025/ТКО от 30.12.2024</t>
  </si>
  <si>
    <t>2025 - 107 137,84                    2026 - 109 280,28              ОБЩАЯ: 216 418,12</t>
  </si>
  <si>
    <t xml:space="preserve">40/20-24 от </t>
  </si>
  <si>
    <t>278000081164 от 07.02.2025</t>
  </si>
  <si>
    <t>Поставка молочной и бакалейной продукции в государственные бюджетные дошкольные образовательные учреждения и дошкольные отделения бюджетных общеобразовательных учреждений Московского района Санкт-Петербурга в 2025 году (ст. 28, 3500-р)</t>
  </si>
  <si>
    <t xml:space="preserve"> МБ/2025-20 от 04.02.2025</t>
  </si>
  <si>
    <t>Акционерное Общество "КОМБИНАТ ПИТАНИЯ НЕВА"</t>
  </si>
  <si>
    <t>ИТОГО:</t>
  </si>
  <si>
    <t>2025 - 1 218 527,12    2026 - 100 000,00    ОБЩАЯ: 
1 318 527,12</t>
  </si>
  <si>
    <t>1-2026-25 от 04.02.2025</t>
  </si>
  <si>
    <t>Поставка овощной продукции и муки в государственные бюджетные дошкольные образовательные учреждения Московского района Санкт-Петербурга в 2025 году</t>
  </si>
  <si>
    <t>ОМ/2025-20 от 04.02.2025</t>
  </si>
  <si>
    <t>2025 - 482 052,63    2026 - 30 000,00     ОБЩАЯ:             512 052,63</t>
  </si>
  <si>
    <t>Поставка фруктов и бакалеи в государственные бюджетные дошкольные образовательные учреждения и дошкольные отделения бюджетных общеобразовательных учреждений Московского района Санкт-Петербурга в 2025 году (126Н)</t>
  </si>
  <si>
    <t>ФБ/2025-20 от 04.02.2025</t>
  </si>
  <si>
    <t>2025 - 701 277,32   2026 - 50 000,00     ОБЩАЯ:             751 277,32</t>
  </si>
  <si>
    <t>Комплексная поставка продуктов питания в государственные бюджетные дошкольные образовательные учреждения и дошкольные отделения бюджетных общеобразовательных учреждений Московского района Санкт-Петербурга в 2025 году (ст. 29, 3500-р)</t>
  </si>
  <si>
    <t>К29/2025-20 от 04.02.2025</t>
  </si>
  <si>
    <t>2025 - 283 321,87    2026 - 5 000,00     ОБЩАЯ:             288 321,87</t>
  </si>
  <si>
    <t>Комплексная поставка продуктов питания в государственные бюджетные дошкольные образовательные учреждения и дошкольные отделения бюджетных общеобразовательных учреждений Московского района Санкт-Петербурга в 2025 году</t>
  </si>
  <si>
    <t>К/2025-20 от 04.02.2025</t>
  </si>
  <si>
    <t>2025 - 150 388,70   2026 - 3 000,00      ОБЩАЯ:               153 388,70</t>
  </si>
  <si>
    <t>Обеспечение продуктами питания (поставка, хранение, перевозка до пункта назначения, погрузо-разгрузочные работы, очистка и санитарная обработка транспортных средств) для организации питания в государственных бюджетных образовательных учреждениях Московского района Санкт-Петербурга в 2025 году (126Н и 832)</t>
  </si>
  <si>
    <t>ОП/2025-20 от 04.02.2025</t>
  </si>
  <si>
    <t xml:space="preserve"> Оказание услуг по дератизации и дезинсекции для ГБДОУ детский сад № 20 Московского района Санкт-Петербурга в 2025 году.</t>
  </si>
  <si>
    <t>12/20-25 от 31.01.2025</t>
  </si>
  <si>
    <t>Оказание услуг по обслуживанию кухонного холодильного и прачечного оборудования для ГБДОУ детский сад № 20 Московского района Санкт-Петербурга в 2025 году</t>
  </si>
  <si>
    <t xml:space="preserve"> 
10/20-25 от 22.01.2025</t>
  </si>
  <si>
    <t>Оказание услуг по обеспечению работоспособности и безопасной эксплуатации медицинской техники для ГБДОУ детский сад №20 Московского района Санкт-Петербурга в 2025 году</t>
  </si>
  <si>
    <t>11/20-25 от 21.01.2025</t>
  </si>
  <si>
    <t>Общество с ограниченной ответственностью "Медико-техническая сервисная компания"</t>
  </si>
  <si>
    <t>Оказание услуг по очистке кровли от снега и наледи, вывозу снега с территории ГБДОУ детский сад № 20 Московского района Санкт-Петербурга в 2025 году.</t>
  </si>
  <si>
    <t>09/20-25 от 14.01.2025</t>
  </si>
  <si>
    <t>Индивидуальный предприниматель Игнатьев Никита Владимирович</t>
  </si>
  <si>
    <t>Оказание услуг по экологическому сопровождению деятельности для ГБДОУ детский сад № 20 Московского района Санкт-Петербурга в 2025 году</t>
  </si>
  <si>
    <t>05/20-25 от 31.12.2024</t>
  </si>
  <si>
    <t>Оказание услуг по установке и настройке обновленной версии программного продукта «Вижен-Софт:Питание в детском саду 2025»</t>
  </si>
  <si>
    <t>07/20-25 от 27.12.2024</t>
  </si>
  <si>
    <t>Оказание услуг по техническому обслуживанию, программированию и информационному обслуживанию (администрированию и контент-наполнению) сайта для ГБДОУ детский сад № 20 Московского района Санкт-Петербурга в 2025 году</t>
  </si>
  <si>
    <t xml:space="preserve"> 
08/20-25 от 27.12.2024</t>
  </si>
  <si>
    <t>ОБЩЕСТВО С ОГРАНИЧЕННОЙ ОТВЕТСТВЕННОСТЬЮ "МЕФИПРО"</t>
  </si>
  <si>
    <t xml:space="preserve">Оказание услуг по предоставлению вестибюльных ковров и уходу за ними в здании ГБДОУ детский сад № 20 Московского района Санкт-Петербурга в 2025 году
</t>
  </si>
  <si>
    <t xml:space="preserve"> 06/20-25 от 26.12.2024</t>
  </si>
  <si>
    <t>Оказание услуг по аварийному обслуживанию инженерных сетей для ГБДОУ детский сад № 20 Московского района Санкт-Петербурга в 2025 году</t>
  </si>
  <si>
    <t>03/20-25 от 09.12.2024</t>
  </si>
  <si>
    <t>Поставка холодильников бытовых для ГБДОУ детский сад № 20 Московского района Санкт-Петербурга в 2025 году</t>
  </si>
  <si>
    <t>Поставка сетки заградительной для нужд ГБДОУ детский сад № 20 Московского района Санкт-Петербурга в 2025 году.</t>
  </si>
  <si>
    <t>Поставка столов письменных для нужд ГБДОУ детский сад № 20 Московского района Санкт-Петербурга в 2025 году.</t>
  </si>
  <si>
    <t>Поставка стола массажного для нужд ГБДОУ детский сад № 20 Московского района Санкт-Петербурга в 2025 году</t>
  </si>
  <si>
    <t>Поставка шкафов деревянных для документов для нужд ГБДОУ детский сад № 20 Московского района Санкт-Петербурга в 2025 году</t>
  </si>
  <si>
    <t>Поставка пылесосов моющих для нужд ГБДОУ детский сад № 20 Московского района Санкт-Петербурга в 2025 году</t>
  </si>
  <si>
    <t>Поставка декоративных зеркал для нужд ГБДОУ детский сад № 20 Московского района Санкт-Петербурга в 2025 году</t>
  </si>
  <si>
    <t>Поставка моноблоков для нужд ГБДОУ детский сад № 20 Московского района Санкт-Петербурга в 2025 году</t>
  </si>
  <si>
    <t>Поставка МФУ для нужд ГБДОУ детский сад № 20 Московского района Санкт-Петербурга в 2025 году</t>
  </si>
  <si>
    <t>Поставка логопедического интерактивного зеркала для нужд ГБДОУ детский сад № 20 Московского района Санкт-Петербурга в 2025 году</t>
  </si>
  <si>
    <t>расторжение</t>
  </si>
  <si>
    <t>Оказание комплексных услуг по передаче тревожных сигналов с обеспечением выезда соответствующего подразделения управления вневедомственной охраны войск национальной гвардии российской федерации имеющего право осуществлять реагирование на договорной основе, на объекты государственных бюджетных дошкольных образовательных учреждений Московского района Санкт-Петербурга в 2025 - 2026 гг.</t>
  </si>
  <si>
    <t>0172200000424000206-КТС-20 от 28.11.2024</t>
  </si>
  <si>
    <t xml:space="preserve">2025 - 91 367,10       2026 - 104 138,10
</t>
  </si>
  <si>
    <t>Оказание санитарно-эпидемиологических услуг в дошкольных образовательных учреждениях Московского района Санкт-Петербурга в 2025 году</t>
  </si>
  <si>
    <t>0172200000424000186-СЭИ/20 от 15.12.2024</t>
  </si>
  <si>
    <t>Оказание услуг по проведению обязательного периодического медицинского осмотра сотрудников в 2025 году</t>
  </si>
  <si>
    <t>Оказание санитарно-эпидемиологических услуг в образовательных учреждениях Московского района Санкт-Петербурга в 2025 году.</t>
  </si>
  <si>
    <t>Организация и обеспечение охраны объекта и (или) имущества, а также обеспечение внутриобъектового и пропускного режима на объекте, в отношении которого установлены обязательные для выполнения требования к антитеррористической защищенности в ГБДОУ детский сад № 20 Московского района Санкт-Петербурга в марте 2025 года.</t>
  </si>
  <si>
    <t>13/20-25 от 01.03.2025</t>
  </si>
  <si>
    <t>ОБЩЕСТВО С ОГРАНИЧЕННОЙ ОТВЕТСТВЕННОСТЬЮ "ЧАСТНОЕ ОХРАННОЕ ПРЕДПРИЯТИЕ "РОСТА"</t>
  </si>
  <si>
    <t>Организация и обеспечение охраны объекта и (или) имущества, а также обеспечение внутриобъектового и пропускного режима на объекте, в отношении которого установлены обязательные для выполнения требования к антитеррористической защищенности в ГБДОУ детский сад № 20 Московского района Санкт-Петербурга в 2025-2026 году.</t>
  </si>
  <si>
    <t>17/20-25 от 23.03.2025</t>
  </si>
  <si>
    <t>Индивидуальный предприниматель Кузьмичев Алексей Иванович</t>
  </si>
  <si>
    <t>15/20-25 от 17.03.2025</t>
  </si>
  <si>
    <t>Индивидуальный предприниматель ЯКОВЕЦ АЛЕКСАНДР ВАЛЕРЬЕВИЧ</t>
  </si>
  <si>
    <t>14/20-25 от 14.03.2025</t>
  </si>
  <si>
    <t>Индивидуальный предприниматель Орехов Сергей Александрович</t>
  </si>
  <si>
    <t>Оказание услуг по покосу травы в ГБДОУ детский сад № 20 Московского района Санкт-Петербурга в 2025 году.</t>
  </si>
  <si>
    <t>Оказание услуг по дезинфекции постельных комплектов аэрозольным методом для ГБДОУ детский сад №20 Московского района Санкт-Петербурга в 2025 году</t>
  </si>
  <si>
    <t>Оказание услуг по техническому обслуживанию внутреннего противопожарного водопровода для ГБДОУ детский сад №20 Московского района Санкт-Петербурга в 2025 году.</t>
  </si>
  <si>
    <t xml:space="preserve"> Оказание услуг по настройке пианино для ГБДОУ детский сад №20 Московского района Санкт-Петербурга в 2025 году</t>
  </si>
  <si>
    <t>20/20-25 от 31.03.2025</t>
  </si>
  <si>
    <t>ООО "ЧОО "НОТАЛЕКС"</t>
  </si>
  <si>
    <t>18/20-25 от 24.03.2025</t>
  </si>
  <si>
    <t>Общество с ограниченной ответственностью "ФЕНИКС"</t>
  </si>
  <si>
    <t>16/20-25 от 25.03.2025</t>
  </si>
  <si>
    <t>Общество с ограниченной ответственностью "Компания Борей"</t>
  </si>
  <si>
    <t>19/20-25 от 24.03.2025</t>
  </si>
  <si>
    <t xml:space="preserve"> Поставка соков и бакалеи в государственные бюджетные дошкольные образовательные учреждения и дошкольные отделения бюджетных общеобразовательных учреждений Московского района Санкт-Петербурга в 2025 году.</t>
  </si>
  <si>
    <t>СБ/2025-20 от 20.02.2025</t>
  </si>
  <si>
    <t>Поставка хлебобулочной и бакалейной продукции в государственные бюджетные дошкольные образовательные учреждения и дошкольные отделения бюджетных общеобразовательных учреждений Московского района Санкт-Петербурга в 2025 году.</t>
  </si>
  <si>
    <t xml:space="preserve">
ХБ/2025-20 от 20.02.2025</t>
  </si>
  <si>
    <t>22/20-25 от 08.04.2025</t>
  </si>
  <si>
    <t>ОБЩЕСТВО С ОГРАНИЧЕННОЙ ОТВЕТСТВЕННОСТЬЮ "ОВИ ОУ"</t>
  </si>
  <si>
    <t xml:space="preserve"> 21/20-25 от 04.04.2025</t>
  </si>
  <si>
    <t>Общество с ограниченной ответственностью "КСОНА"</t>
  </si>
  <si>
    <t>контракт исполнен</t>
  </si>
  <si>
    <t>Оказание услуг по обучению сотрудника на курсе: «Современные методики развития речи в группах компенсирующей направленности для детей с тяжелыми нарушениями речи в соответствии с ФГОС ДО»</t>
  </si>
  <si>
    <t>23/20-25 от 14.04.2025</t>
  </si>
  <si>
    <t>ГОСУДАРСТВЕННОЕ БЮДЖЕТНОЕ УЧРЕЖДЕНИЕ ДОПОЛНИТЕЛЬНОГО ПРОФЕССИОНАЛЬНОГО ПЕДАГОГИЧЕСКОГО ОБРАЗОВАНИЯ ЦЕНТР ПОВЫШЕНИЯ КВАЛИФИКАЦИИ СПЕЦИАЛИСТОВ "ИНФОРМАЦИОННО-МЕТОДИЧЕСКИЙ ЦЕНТР" ВАСИЛЕОСТРОВСКОГО РАЙОНА САНКТ-ПЕТЕРБУРГА</t>
  </si>
  <si>
    <t>Поставка миксера для ГБДОУ детский сад № 20 Московского района Санкт-Петербурга в 2025 году.</t>
  </si>
  <si>
    <t>Поставка котлоподъемника-тележки для ГБДОУ детский сад № 20 Московского района Санкт-Петербурга в 2025 году.</t>
  </si>
  <si>
    <t>Поставка ларя морозильного для ГБДОУ детский сад № 20 Московского района Санкт-Петербурга в 2025 году</t>
  </si>
  <si>
    <t>30/20-25 от 20.04.2025</t>
  </si>
  <si>
    <t>Индивидуальный предприниматель Порт Артур Васильевич</t>
  </si>
  <si>
    <t>28/20-25 от 17.04.2025</t>
  </si>
  <si>
    <t>Общество с ограниченной ответственностью "РЕМОБОРУДОВАНИЕ"</t>
  </si>
  <si>
    <t>ООО "НПФ "АМАЛТЕЯ"</t>
  </si>
  <si>
    <t>Оказание услуг по проведению обязательного психиатрического освидетельствования сотрудников ГБДОУ детский сад № 20 Московского района Санкт-Петербурга в 2025 году</t>
  </si>
  <si>
    <t xml:space="preserve"> 
24/20-25 от 17.04.2025</t>
  </si>
  <si>
    <t>САНКТ-ПЕТЕРБУРГСКОЕ ГОСУДАРСТВЕННОЕ БЮДЖЕТНОЕ УЧРЕЖДЕНИЕ ЗДРАВООХРАНЕНИЯ "ПСИХОНЕВРОЛОГИЧЕСКИЙ ДИСПАНСЕР №8"</t>
  </si>
  <si>
    <t xml:space="preserve"> 
27/20-25 от 17.04.2025</t>
  </si>
  <si>
    <t>ОБЩЕСТВО С ОГРАНИЧЕННОЙ ОТВЕТСТВЕННОСТЬЮ "ГАРМАШ"</t>
  </si>
  <si>
    <t>26/20-25 от 17.04.2025</t>
  </si>
  <si>
    <t>Общество с ограниченной ответственностью "ТЕРСИКОН"</t>
  </si>
  <si>
    <t xml:space="preserve"> 25/20-25 от 16.04.2025</t>
  </si>
  <si>
    <t>Общество с ограниченной ответственностью «Спецавтоматика»</t>
  </si>
  <si>
    <t>29/20-25 от 29.04.2025</t>
  </si>
  <si>
    <t>2025 - 338 477,30     2026 - 10 000,00</t>
  </si>
  <si>
    <t>2025 - 3 406 225,92   2026 - 360 000,00    ОБЩАЯ:                3 766 225,92</t>
  </si>
  <si>
    <t>2025 - 442 451,73    2026 - 10 000,00</t>
  </si>
  <si>
    <t>26 год</t>
  </si>
  <si>
    <t>Поставка портативной индукционной петли (системы) для слабослышащих</t>
  </si>
  <si>
    <t>Оказание образовательных услуг по дополнительным образовательным программам повышения квалификации сотрудников ГБДОУ детский сад № 20 Московского района Санкт-Петербурга в 2025 году</t>
  </si>
  <si>
    <t>Оказание образовательных услуг по дополнительным образовательным программам повышения квалификации «Основы управления мобилизационной подготовкой в организациях» и  «Воинский учет и бронирование граждан, пребывающих в запасе» для сотрудников ГБДОУ детский сад № 20 Московского района Санкт-Петербурга в 2025 году</t>
  </si>
  <si>
    <t>Оказание услуг по обучению сотрудников ГБДОУ детский сад № 20 Московского района Санкт-Петербурга в 2025 году</t>
  </si>
  <si>
    <t>Оказание услуг по поверке весов для ГБДОУ детский сад №20 Московского района Санкт-Петербурга в 2025 году.</t>
  </si>
  <si>
    <t>Индивидуальный предприниматель Алекса Андрей Сергеевич</t>
  </si>
  <si>
    <t>ООО «ЛПЦ СПИВМИР»</t>
  </si>
  <si>
    <t>Автономная некоммерческая организация дополнительного профессионального образования "Учебный центр "Педагогический Альянс"</t>
  </si>
  <si>
    <t xml:space="preserve">Автономная некоммерческая организация дополнительного профессионального образования "БАЛТИЙСКИЙ ЦЕНТР МЕЖДУНАРОДНОГО ОБРАЗОВАНИЯ" </t>
  </si>
  <si>
    <t>ЧАСТНОЕ ОБРАЗОВАТЕЛЬНОЕ УЧРЕЖДЕНИЕ ДОПОЛНИТЕЛЬНОГО ПРОФЕССИОНАЛЬНОГО ОБРАЗОВАНИЯ УЧЕБНЫЙ ЦЕНТР "НЕВА-ПРОФИ"</t>
  </si>
  <si>
    <t>Индивидуальный предприниматель Тараканов Владимир Викторович</t>
  </si>
  <si>
    <t>Выполнение работ по обслуживанию автоматического индивидуального теплового пункта с узлом учета тепловой энергии, с подготовкой к отопительному сезону и обслуживанием системы вентиляции по адресу: г. Санкт- Петербург, пр. Космонавтов, д. 23, корп. 2, лит А в 2025 году</t>
  </si>
  <si>
    <t>02/20-25 от 09.12.2024</t>
  </si>
  <si>
    <t>Оказание услуг по обслуживанию и ремонту автоматизированных рабочих мест, печатающих устройств и заправке картриджей в ГБДОУ детский сад № 20 Московского района Санкт-Петербурга в 2025 году</t>
  </si>
  <si>
    <t>01/20-25 от 09.12.2024</t>
  </si>
  <si>
    <t>Оказание услуг по обслуживанию и ремонту автоматизированных рабочих мест, печатающих устройств и заправке картриджей в ГБДОУ детский сад № 20 Московского района Санкт-Петербурга во втором полугодии 2025 года</t>
  </si>
  <si>
    <t>32/20-25 от 12.05.2025</t>
  </si>
  <si>
    <t>31/20-25 от 16.05.2025</t>
  </si>
  <si>
    <t>С134-11/ОМВ/Н от 13.05.2025</t>
  </si>
  <si>
    <t>34/20-25 от 13.05.2025</t>
  </si>
  <si>
    <t>33/20-25 от 12.05.2025</t>
  </si>
  <si>
    <t>35/20-25 от 13.05.2025</t>
  </si>
  <si>
    <t>36/20-25 от 19.05.2025</t>
  </si>
  <si>
    <t>Индивидуальный предприниматель Синельников Леонид Сергеевич</t>
  </si>
  <si>
    <t>Поставка сушилок для рук</t>
  </si>
  <si>
    <t>37/20-25 от 02.06.2025</t>
  </si>
  <si>
    <t>Ремонт крыльца здания ГБДОУ д/с №20 Московского района по адресу: СПб, пр. Космонавтов, д 23, к.2, литера А</t>
  </si>
  <si>
    <t>Разработка проектно-сметной документации на дооснащение комплексными системами обеспечения безопасности (СПС, СОУЭ) государственного бюджетного дошкольного образовательного учреждения детский сад № 20 Московского района Санкт-Петербурга, расположенного по адресу: Санкт-Петербург, пр. Космонавтов, д. 23, корп. 2, лит. А</t>
  </si>
  <si>
    <t xml:space="preserve"> 
40/20-25 от 30.06.2025</t>
  </si>
  <si>
    <t>МОСКОВСКОЕ ОТДЕЛЕНИЕ САНКТ-ПЕТЕРБУРГСКОГО ГОРОДСКОГО ОТДЕЛЕНИЯ ОБЩЕРОССИЙСКОЙ ОБЩЕСТВЕННОЙ ОРГАНИЗАЦИИ "ВСЕРОССИЙСКОЕ ДОБРОВОЛЬНОЕ ПОЖАРНОЕ ОБЩЕСТВО"</t>
  </si>
  <si>
    <t>41/20-25 от 01.07.2025</t>
  </si>
  <si>
    <t>ОБЩЕСТВО С ОГРАНИЧЕННОЙ ОТВЕТСТВЕННОСТЬЮ "СТРОИТЕЛЬСТВО КОНТРОЛЬ ПРОЕКТИРОВАНИЕ</t>
  </si>
  <si>
    <t>39/20-25 от 30.06.2025</t>
  </si>
  <si>
    <t>38/20-25 от 30.06.2025</t>
  </si>
  <si>
    <t>ОБЩЕСТВО С ОГРАНИЧЕННОЙ ОТВЕТСТВЕННОСТЬЮ "СТАНДАРТ"</t>
  </si>
  <si>
    <t>ПРОШЛОГОДНИЕ КОНТРАКТЫ</t>
  </si>
  <si>
    <t>Оказание услуг по проведению очаговой (заключительной) дезинфекции помещений пищеблока по бактериальным и вирусным инфекциям, кроме туберкулеза в ГБДОУ детский сад № 20 Московского района Санкт-Петербурга в 2025 году</t>
  </si>
  <si>
    <t>Оказание услуг по организации забора биоматериала (кал), доставки его в лабораторию и проведение лабораторного исследования кала на Noravirus, Rotavirus, Astrovirus, Adenovirus для ГБДОУ детский сад № 20 Московского района Санкт-Петербурга в 2025 году</t>
  </si>
  <si>
    <t>42/20-25 от 21.08.2025</t>
  </si>
  <si>
    <t>43/20-25 от 22.08.2025</t>
  </si>
  <si>
    <t>ДС уменьшение</t>
  </si>
  <si>
    <t>2025 - 774 419,64     2026 - 163 281,25</t>
  </si>
  <si>
    <t>Оказание услуг по обследованию сотрудников ГБДОУ детский сад № 20 Московского района Санкт-Петербурга на антитела к шигеллам Зонне</t>
  </si>
  <si>
    <t>Оказание услуг по обследованию и паспортизации доступности объектов для ММГН для нужд ГБДОУ детский сад № 20 Московского района Санкт-Петербурга в 2025 году.</t>
  </si>
  <si>
    <t>Поставка запасных частей для системы видеонаблюдения для нужд ГБДОУ детский сад № 20 Московского района Санкт-Петербурга в 2025 году</t>
  </si>
  <si>
    <t>Поставка напольного кондиционера для нужд ГБДОУ детский сад № 20 Московского района Санкт-Петербурга в 2025 году</t>
  </si>
  <si>
    <t>86.90.19.190</t>
  </si>
  <si>
    <t>Поставка электродов для нужд ГБДОУ детский сад № 20 Московского района Санкт-Петербурга в 2025 году</t>
  </si>
  <si>
    <t>Поставка мензурок мерных и пакетов для тепловой/холодовой терапии для медицинского кабинета</t>
  </si>
  <si>
    <t>Поставка аппаратов для функциональной диагностики для нужд ГБДОУ детский сад № 20 Московского района Санкт-Петербурга в 2025 году</t>
  </si>
  <si>
    <t>Поставка медицинских изделий для оснащения медицинского кабинета ГБДОУ детский сад № 20 Московского района Санкт-Петербурга в 2025 году</t>
  </si>
  <si>
    <t>Поставка источника света офтальмологического для оснащения медицинского кабинета ГБДОУ детский сад № 20 Московского района Санкт-Петербурга в 2025 году</t>
  </si>
  <si>
    <t>Поставка аппарата искусственной вентиляции легких ручного для оснащения медицинского кабинета ГБДОУ детский сад № 20 Московского района Санкт-Петербурга в 2025 году</t>
  </si>
  <si>
    <t>Поставка сейфа для хранения медикаментов для оснащения медицинского кабинета ГБДОУ детский сад № 20 Московского района Санкт-Петербурга в 2025 году</t>
  </si>
  <si>
    <t>Поставка товаров для оснащения медицинского кабинета ГБДОУ детский сад № 20 Московского района Санкт-Петербурга в 2025 году</t>
  </si>
  <si>
    <t>Поставка мешков для мусора для нужд ГБДОУ детский сад № 20 Московского района Санкт-Петербурга в 2025 году</t>
  </si>
  <si>
    <t>Поставка бумажных изделий санитарно-гигиенического назначения для нужд ГБДОУ детский сад № 20 Московского района Санкт-Петербурга в 2025 году</t>
  </si>
  <si>
    <t xml:space="preserve"> 44/20-25 от 16.10.2025</t>
  </si>
  <si>
    <t>Межрегиональная общественная правозащитная организация инвалидов "НА КОЛЯСКЕ БЕЗ БАРЬЕРОВ"</t>
  </si>
  <si>
    <t>ПФХД</t>
  </si>
  <si>
    <t>ООО «ЛигаМед»</t>
  </si>
  <si>
    <t>Общество с ограниченной ответственностью «ИНИСС-мед»</t>
  </si>
  <si>
    <t xml:space="preserve">ИП Станкевич Светлана Олеговна </t>
  </si>
  <si>
    <t xml:space="preserve">ИП Рябов Илья Михайлович </t>
  </si>
  <si>
    <t>Поставка реагента противогололедного для нужд ГБДОУ детский сад № 20 Московского района Санкт-Петербурга в 2025 году</t>
  </si>
  <si>
    <t>Поставка ламп для нужд ГБДОУ детский сад № 20 Московского района Санкт-Петербурга в 2025 году</t>
  </si>
  <si>
    <t>51/20-25 от 20.10.2025</t>
  </si>
  <si>
    <t>49/20-25 от 20.10.2025</t>
  </si>
  <si>
    <t>48/20-25 от 20.10.2025</t>
  </si>
  <si>
    <t>45/20-25 от 20.10.2025</t>
  </si>
  <si>
    <t>46/20-25 от 20.10.2025</t>
  </si>
  <si>
    <t>47/20-25 от 20.10.2025</t>
  </si>
  <si>
    <t>50/20-25 от 22.10.2025</t>
  </si>
  <si>
    <t>ООО "Офисмаг СПБ"</t>
  </si>
  <si>
    <t>ООО "Перспектива"</t>
  </si>
  <si>
    <t>ИП Кочкина Е.В.</t>
  </si>
  <si>
    <t>52/20-25 от 23.10.2025</t>
  </si>
  <si>
    <t>Поставка детских диванов для нужд ГБДОУ детский сад № 20 Московского района Санкт-Петербурга в 2025 году</t>
  </si>
  <si>
    <t>Поставка детских кресел для нужд ГБДОУ детский сад № 20 Московского района Санкт-Петербурга в 2025 году</t>
  </si>
  <si>
    <t>Общество с ограниченной ответственностью "ЛИДЕР СМ</t>
  </si>
  <si>
    <t>Поставка тряпок для уборки в ГБДОУ детский сад № 20 Московского района Санкт-Петербурга в 2025 году</t>
  </si>
  <si>
    <t xml:space="preserve">Поставка моющих, чистящих средств и печаток для нужд ГБДОУ детский сад № 20 Московского района Санкт-Петербурга в 2025 году
</t>
  </si>
  <si>
    <t>Поставка хозяйственного инвентаря для нужд ГБДОУ детский сад № 20 Московского района Санкт-Петербурга в 2025 году</t>
  </si>
  <si>
    <t>55/20-25 от 24.10.2025</t>
  </si>
  <si>
    <t>53/20-25 от 24.10.2025</t>
  </si>
  <si>
    <t>Поставка бумаги для офисной техники в ГБДОУ детский сад № 20 Московского района Санкт-Петербурга в 2025 году</t>
  </si>
  <si>
    <t>Поставка металлических канцелярских изделий для нужд ГБДОУ детский сад № 20 Московского района Санкт-Петербурга в 2025 году</t>
  </si>
  <si>
    <t>Поставка прочих канцелярских изделий для нужд ГБДОУ детский сад № 20 Московского района Санкт-Петербурга в 2025 году</t>
  </si>
  <si>
    <t>Поставка картона для нужд ГБДОУ детский сад № 20 Московского района Санкт-Петербурга в 2025 году</t>
  </si>
  <si>
    <t>56/20-25 от 27.10.2025</t>
  </si>
  <si>
    <t>0372200098625000006 от 30.10.2025</t>
  </si>
  <si>
    <t>Общество с ограниченной ответственностью «Невилон»</t>
  </si>
  <si>
    <t>57/20-25 от 30.10.2025</t>
  </si>
  <si>
    <t>Индивидуальный предприниматель НАРНИЦКАЯ АРИНА ИГОРЕВНА</t>
  </si>
  <si>
    <t xml:space="preserve">Общество с ограниченной ответственностью "Офисмаг СПБ" </t>
  </si>
  <si>
    <t>Индивидуальный предприниматель Кувачева Наталья Вадимовна</t>
  </si>
  <si>
    <t>ООО "Канцлер"</t>
  </si>
  <si>
    <t>ООО "Канцоптторг"</t>
  </si>
  <si>
    <t>Общество с ограниченной ответственностью "ПК РАДУГА ДЕТСТВА"</t>
  </si>
  <si>
    <t xml:space="preserve"> Общество с ограниченной ответственностью «Неллия Плюс» </t>
  </si>
  <si>
    <t>58/20-25 от 05.11.2025</t>
  </si>
  <si>
    <t>59/20-25 от 05.11.2025</t>
  </si>
  <si>
    <t>60/20-25 от 06.11.2025</t>
  </si>
  <si>
    <t>62/20-25 от 05.11.2025</t>
  </si>
  <si>
    <t>61/20-25 от 06.11.2025</t>
  </si>
  <si>
    <t>63/20-25 от 05.11.2025</t>
  </si>
  <si>
    <t>54/20-25 от 24.10.2025</t>
  </si>
  <si>
    <t>65/20-25 от 07.11.2025</t>
  </si>
  <si>
    <t>66/20-25 от 10.11.2025</t>
  </si>
  <si>
    <t>64/20-25 от 07.11.2025</t>
  </si>
  <si>
    <t>68/20-25 от 14.11.2025</t>
  </si>
  <si>
    <t>Индивидуальный предприниматель Вострикова Анастасия Андреевна</t>
  </si>
  <si>
    <t>67/20-25 от 13.11.2025</t>
  </si>
  <si>
    <t>расторжение + новая закупка</t>
  </si>
  <si>
    <t>ДС</t>
  </si>
  <si>
    <t>Оказание услуг по передаче неисключительных прав по предоставлению лицензии на использование "Web-системы СБИС"</t>
  </si>
  <si>
    <t>8825101464419 от 27.11.2025</t>
  </si>
  <si>
    <t>Общество с ограниченной ответственностью "КОМПАНИЯ "ТЕНЗОР"</t>
  </si>
  <si>
    <t>Выполнение работ по разработке 
проектно-сметной документации на 
систему видеонаблюдения по адресу: 
196211, Санкт-Петербург, пр. 
Космонавтов, д. 23, к. 2, литера А</t>
  </si>
  <si>
    <t xml:space="preserve">Выполнение работ по разработке 
проектно-сметной документации на 
систему контроля и управления 
доступом объекта по адресу: 196211, 
Санкт-Петербург, пр. Космонавтов, д. 
23, к. 2, литера А. </t>
  </si>
  <si>
    <t>Оказание услуг по обеспечению функционирования каналов связи между подразделениями пожарной охраны (ППО) (ЦАСПИ) и ГБДОУ детский сад №20 Московского района Санкт-Петербурга в 2025-2027 годах</t>
  </si>
  <si>
    <t xml:space="preserve"> 69/20-25 от 02.12.2025</t>
  </si>
  <si>
    <t>Поставка системного блока для замены в системе видеонаблюдения для нужд ГБДОУ детский сад № 20 Московского района Санкт-Петербурга в 2025 году</t>
  </si>
  <si>
    <t>Поставка накопителей USB и канцелярских принадлежностей для нужд ГБДОУ детский сад № 20 Московского района Санкт-Петербурга в 2025 году</t>
  </si>
  <si>
    <t>Поставка ватмана и бумаги офисной для нужд ГБДОУ детский сад № 20 Московского района Санкт-Петербурга в 2025 году</t>
  </si>
  <si>
    <t>Поставка картриджей для нужд ГБДОУ детский сад № 20 Московского района Санкт-Петербурга в 2025 году</t>
  </si>
  <si>
    <t>Поставка кухонного инвентаря и посуды для нужд ГБДОУ детский сад № 20 Московского района Санкт-Петербурга в 2025 году</t>
  </si>
  <si>
    <t>Поставка информационных стендов для нужд ГБДОУ детский сад № 20 Московского района Санкт-Петербурга в 2025 году</t>
  </si>
  <si>
    <t>расторжение после оплаты</t>
  </si>
  <si>
    <t>ООО "Офисмаг СПб"</t>
  </si>
  <si>
    <t>ИП Нарницкая А.И.</t>
  </si>
  <si>
    <t>72/20-25 от 11.12.2025</t>
  </si>
  <si>
    <t>73/20-25 от 11.12.2025</t>
  </si>
  <si>
    <t>76/20-25 от 12.12.2025</t>
  </si>
  <si>
    <t>77/20-25 от 12.12.2025</t>
  </si>
  <si>
    <t>74/20-25 от 13.12.2025</t>
  </si>
  <si>
    <t>75/20-25 от 13.12.2025</t>
  </si>
  <si>
    <t>0701</t>
  </si>
  <si>
    <t>0410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</si>
</sst>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2C2D2E"/>
      <name val="Arial"/>
      <family val="2"/>
      <charset val="204"/>
    </font>
    <font>
      <sz val="8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2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/>
    </xf>
    <xf numFmtId="0" fontId="0" fillId="0" borderId="0" xfId="0" applyBorder="1"/>
    <xf numFmtId="164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0" fontId="11" fillId="0" borderId="0" xfId="0" applyFont="1"/>
    <xf numFmtId="0" fontId="8" fillId="0" borderId="0" xfId="0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/>
    <xf numFmtId="164" fontId="3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/>
    <xf numFmtId="164" fontId="2" fillId="2" borderId="1" xfId="0" applyNumberFormat="1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164" fontId="6" fillId="0" borderId="9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64" fontId="0" fillId="0" borderId="0" xfId="0" applyNumberFormat="1"/>
    <xf numFmtId="164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3" fillId="2" borderId="5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C17" sqref="C17"/>
    </sheetView>
  </sheetViews>
  <sheetFormatPr defaultRowHeight="15" x14ac:dyDescent="0.25"/>
  <cols>
    <col min="2" max="2" width="44.140625" customWidth="1"/>
    <col min="3" max="3" width="17" customWidth="1"/>
    <col min="4" max="4" width="27.7109375" customWidth="1"/>
    <col min="5" max="5" width="15.7109375" customWidth="1"/>
    <col min="6" max="6" width="13.42578125" customWidth="1"/>
    <col min="7" max="7" width="12" customWidth="1"/>
    <col min="8" max="8" width="13.7109375" customWidth="1"/>
  </cols>
  <sheetData>
    <row r="1" spans="1:11" ht="32.25" customHeight="1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0"/>
    </row>
    <row r="2" spans="1:11" ht="54" customHeight="1" x14ac:dyDescent="0.25">
      <c r="A2" s="58">
        <v>1</v>
      </c>
      <c r="B2" s="59" t="s">
        <v>73</v>
      </c>
      <c r="C2" s="59" t="s">
        <v>78</v>
      </c>
      <c r="D2" s="59" t="s">
        <v>18</v>
      </c>
      <c r="E2" s="25">
        <v>12656.16</v>
      </c>
      <c r="F2" s="25">
        <v>12656.16</v>
      </c>
      <c r="G2" s="25">
        <f>E2-F2</f>
        <v>0</v>
      </c>
      <c r="H2" s="31"/>
    </row>
    <row r="3" spans="1:11" x14ac:dyDescent="0.25">
      <c r="A3" s="115" t="s">
        <v>12</v>
      </c>
      <c r="B3" s="116"/>
      <c r="C3" s="116"/>
      <c r="D3" s="116"/>
      <c r="E3" s="117"/>
      <c r="F3" s="47">
        <f>SUM(F2)</f>
        <v>12656.16</v>
      </c>
      <c r="G3" s="24"/>
      <c r="H3" s="53"/>
    </row>
    <row r="4" spans="1:11" x14ac:dyDescent="0.25">
      <c r="A4" s="66"/>
      <c r="B4" s="67" t="s">
        <v>16</v>
      </c>
      <c r="C4" s="66"/>
      <c r="D4" s="66"/>
      <c r="E4" s="24"/>
      <c r="F4" s="24"/>
      <c r="G4" s="24">
        <f>E4-F4</f>
        <v>0</v>
      </c>
      <c r="H4" s="54"/>
    </row>
    <row r="5" spans="1:11" ht="95.25" customHeight="1" x14ac:dyDescent="0.25">
      <c r="A5" s="58">
        <v>1</v>
      </c>
      <c r="B5" s="59" t="s">
        <v>70</v>
      </c>
      <c r="C5" s="59" t="s">
        <v>71</v>
      </c>
      <c r="D5" s="59" t="s">
        <v>26</v>
      </c>
      <c r="E5" s="25">
        <v>48000</v>
      </c>
      <c r="F5" s="25">
        <v>48000</v>
      </c>
      <c r="G5" s="25">
        <f>E5-F5</f>
        <v>0</v>
      </c>
      <c r="H5" s="54"/>
    </row>
    <row r="6" spans="1:11" ht="80.25" customHeight="1" x14ac:dyDescent="0.25">
      <c r="A6" s="58">
        <v>2</v>
      </c>
      <c r="B6" s="59" t="s">
        <v>72</v>
      </c>
      <c r="C6" s="59" t="s">
        <v>84</v>
      </c>
      <c r="D6" s="59" t="s">
        <v>19</v>
      </c>
      <c r="E6" s="25">
        <v>17402.400000000001</v>
      </c>
      <c r="F6" s="25">
        <v>17402.400000000001</v>
      </c>
      <c r="G6" s="25">
        <f>E6-F6</f>
        <v>0</v>
      </c>
      <c r="H6" s="54"/>
    </row>
    <row r="7" spans="1:11" x14ac:dyDescent="0.25">
      <c r="A7" s="118" t="s">
        <v>12</v>
      </c>
      <c r="B7" s="119"/>
      <c r="C7" s="119"/>
      <c r="D7" s="119"/>
      <c r="E7" s="120"/>
      <c r="F7" s="16">
        <f>SUM(F5:F6)</f>
        <v>65402.400000000001</v>
      </c>
      <c r="G7" s="13"/>
    </row>
    <row r="8" spans="1:11" x14ac:dyDescent="0.25">
      <c r="A8" s="109" t="s">
        <v>10</v>
      </c>
      <c r="B8" s="110"/>
      <c r="C8" s="110"/>
      <c r="D8" s="110"/>
      <c r="E8" s="111"/>
      <c r="F8" s="8">
        <f>F3+F7</f>
        <v>78058.559999999998</v>
      </c>
      <c r="G8" s="8"/>
    </row>
    <row r="9" spans="1:11" x14ac:dyDescent="0.25">
      <c r="A9" s="109" t="s">
        <v>9</v>
      </c>
      <c r="B9" s="110"/>
      <c r="C9" s="110"/>
      <c r="D9" s="110"/>
      <c r="E9" s="111"/>
      <c r="F9" s="83">
        <v>78058.559999999998</v>
      </c>
      <c r="G9" s="8"/>
    </row>
    <row r="10" spans="1:11" x14ac:dyDescent="0.25">
      <c r="A10" s="112" t="s">
        <v>11</v>
      </c>
      <c r="B10" s="113"/>
      <c r="C10" s="113"/>
      <c r="D10" s="113"/>
      <c r="E10" s="114"/>
      <c r="F10" s="15">
        <f>F9-F8</f>
        <v>0</v>
      </c>
      <c r="G10" s="8"/>
    </row>
    <row r="16" spans="1:11" x14ac:dyDescent="0.25">
      <c r="A16" s="3"/>
      <c r="B16" s="4" t="s">
        <v>7</v>
      </c>
      <c r="C16" s="5">
        <f>F9+'223СГЗ'!F18+'225СГЗ'!F25+'226СГЗ'!F26+'342СГЗ(ПД)'!F19+'346СГЗ'!F17+'310СГЗ'!F14+'310СГЗ'!F34+'310СИЦ'!F7+'345СГЗ'!F4+'225ОСИЦ'!F4+'226СИЦ'!F4+'225Р'!F4+'341 СГЗ'!F4+'346ПД'!F6+'226СИЦ'!F12</f>
        <v>17067279.259999998</v>
      </c>
      <c r="D16" s="3"/>
      <c r="E16" s="3"/>
      <c r="F16" s="3"/>
      <c r="G16" s="3"/>
      <c r="H16" s="3"/>
      <c r="I16" s="3"/>
      <c r="J16" s="3"/>
      <c r="K16" s="3"/>
    </row>
    <row r="17" spans="1:11" x14ac:dyDescent="0.25">
      <c r="B17" s="6" t="s">
        <v>28</v>
      </c>
      <c r="C17" s="5">
        <f>F8+'223СГЗ'!F10+'225СГЗ'!F24+'226СГЗ'!F25+'342СГЗ(ПД)'!F11+'346СГЗ'!F16+'310СГЗ'!F13+'310СИЦ'!F6+'345СГЗ'!F3+'225ОСИЦ'!F3+'226СИЦ'!F3</f>
        <v>15412660.000000002</v>
      </c>
      <c r="D17" s="3"/>
      <c r="E17" s="3"/>
      <c r="F17" s="3"/>
      <c r="G17" s="3"/>
      <c r="H17" s="3"/>
      <c r="I17" s="3"/>
      <c r="J17" s="3"/>
      <c r="K17" s="3"/>
    </row>
    <row r="18" spans="1:11" x14ac:dyDescent="0.25">
      <c r="B18" s="4" t="s">
        <v>8</v>
      </c>
      <c r="C18" s="5">
        <f>C16-C17</f>
        <v>1654619.2599999961</v>
      </c>
      <c r="D18" s="36"/>
      <c r="E18" s="37"/>
      <c r="F18" s="37"/>
      <c r="G18" s="37"/>
      <c r="H18" s="3"/>
      <c r="I18" s="3"/>
      <c r="J18" s="3"/>
      <c r="K18" s="3"/>
    </row>
    <row r="19" spans="1:11" x14ac:dyDescent="0.25">
      <c r="C19" s="3"/>
      <c r="D19" s="37"/>
      <c r="E19" s="37"/>
      <c r="F19" s="37"/>
      <c r="G19" s="37"/>
      <c r="H19" s="3"/>
      <c r="I19" s="3"/>
      <c r="J19" s="3"/>
      <c r="K19" s="3"/>
    </row>
    <row r="20" spans="1:11" x14ac:dyDescent="0.25">
      <c r="A20" s="3"/>
      <c r="B20" s="3"/>
      <c r="C20" s="3"/>
      <c r="D20" s="38"/>
      <c r="E20" s="39"/>
      <c r="F20" s="37"/>
      <c r="G20" s="37"/>
      <c r="H20" s="3"/>
      <c r="I20" s="3"/>
      <c r="J20" s="3"/>
      <c r="K20" s="3"/>
    </row>
    <row r="21" spans="1:11" x14ac:dyDescent="0.25">
      <c r="A21" s="3"/>
      <c r="B21" s="3"/>
      <c r="C21" s="3"/>
      <c r="D21" s="37"/>
      <c r="E21" s="37"/>
      <c r="F21" s="37"/>
      <c r="G21" s="37"/>
      <c r="H21" s="3"/>
      <c r="I21" s="3"/>
      <c r="J21" s="3"/>
      <c r="K21" s="3"/>
    </row>
    <row r="22" spans="1:11" x14ac:dyDescent="0.25">
      <c r="A22" s="3"/>
      <c r="B22" s="3"/>
      <c r="C22" s="3"/>
      <c r="D22" s="37"/>
      <c r="E22" s="37"/>
      <c r="F22" s="37"/>
      <c r="G22" s="37"/>
      <c r="H22" s="3"/>
      <c r="I22" s="3"/>
      <c r="J22" s="3"/>
      <c r="K22" s="3"/>
    </row>
    <row r="23" spans="1:11" x14ac:dyDescent="0.25">
      <c r="A23" s="3"/>
      <c r="B23" s="3"/>
      <c r="C23" s="3"/>
      <c r="D23" s="37"/>
      <c r="E23" s="37"/>
      <c r="F23" s="37"/>
      <c r="G23" s="37"/>
      <c r="H23" s="3"/>
      <c r="I23" s="3"/>
      <c r="J23" s="3"/>
      <c r="K23" s="3"/>
    </row>
    <row r="24" spans="1:11" x14ac:dyDescent="0.25">
      <c r="A24" s="3"/>
      <c r="B24" s="3"/>
      <c r="C24" s="3"/>
      <c r="D24" s="37"/>
      <c r="E24" s="37"/>
      <c r="F24" s="37"/>
      <c r="G24" s="37"/>
      <c r="H24" s="3"/>
      <c r="I24" s="3"/>
      <c r="J24" s="3"/>
      <c r="K24" s="3"/>
    </row>
    <row r="25" spans="1:11" x14ac:dyDescent="0.25">
      <c r="A25" s="3"/>
      <c r="B25" s="3"/>
      <c r="C25" s="3"/>
      <c r="D25" s="37"/>
      <c r="E25" s="37"/>
      <c r="F25" s="37"/>
      <c r="G25" s="37"/>
      <c r="H25" s="3"/>
      <c r="I25" s="3"/>
      <c r="J25" s="3"/>
      <c r="K25" s="3"/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</sheetData>
  <mergeCells count="5">
    <mergeCell ref="A8:E8"/>
    <mergeCell ref="A10:E10"/>
    <mergeCell ref="A9:E9"/>
    <mergeCell ref="A3:E3"/>
    <mergeCell ref="A7:E7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F23" sqref="F23"/>
    </sheetView>
  </sheetViews>
  <sheetFormatPr defaultRowHeight="15" x14ac:dyDescent="0.25"/>
  <cols>
    <col min="1" max="1" width="6" customWidth="1"/>
    <col min="2" max="2" width="30.140625" customWidth="1"/>
    <col min="3" max="3" width="22.5703125" customWidth="1"/>
    <col min="4" max="4" width="17.28515625" customWidth="1"/>
    <col min="5" max="5" width="11.42578125" customWidth="1"/>
    <col min="6" max="6" width="12.7109375" customWidth="1"/>
    <col min="7" max="7" width="12.140625" customWidth="1"/>
  </cols>
  <sheetData>
    <row r="1" spans="1:7" ht="30" x14ac:dyDescent="0.25">
      <c r="A1" s="12" t="s">
        <v>0</v>
      </c>
      <c r="B1" s="12" t="s">
        <v>1</v>
      </c>
      <c r="C1" s="11" t="s">
        <v>2</v>
      </c>
      <c r="D1" s="12" t="s">
        <v>3</v>
      </c>
      <c r="E1" s="12" t="s">
        <v>4</v>
      </c>
      <c r="F1" s="11" t="s">
        <v>5</v>
      </c>
      <c r="G1" s="12" t="s">
        <v>6</v>
      </c>
    </row>
    <row r="2" spans="1:7" ht="72" customHeight="1" x14ac:dyDescent="0.25">
      <c r="A2" s="17">
        <v>1</v>
      </c>
      <c r="B2" s="18" t="s">
        <v>68</v>
      </c>
      <c r="C2" s="18" t="s">
        <v>77</v>
      </c>
      <c r="D2" s="18" t="s">
        <v>69</v>
      </c>
      <c r="E2" s="19">
        <v>564851.74</v>
      </c>
      <c r="F2" s="25">
        <v>564851.74</v>
      </c>
      <c r="G2" s="19"/>
    </row>
    <row r="3" spans="1:7" x14ac:dyDescent="0.25">
      <c r="A3" s="133" t="s">
        <v>10</v>
      </c>
      <c r="B3" s="134"/>
      <c r="C3" s="134"/>
      <c r="D3" s="134"/>
      <c r="E3" s="135"/>
      <c r="F3" s="29">
        <f>SUM(F2:F2)</f>
        <v>564851.74</v>
      </c>
      <c r="G3" s="8"/>
    </row>
    <row r="4" spans="1:7" x14ac:dyDescent="0.25">
      <c r="A4" s="109" t="s">
        <v>9</v>
      </c>
      <c r="B4" s="110"/>
      <c r="C4" s="110"/>
      <c r="D4" s="110"/>
      <c r="E4" s="111"/>
      <c r="F4" s="80">
        <v>564851.74</v>
      </c>
      <c r="G4" s="8"/>
    </row>
    <row r="5" spans="1:7" x14ac:dyDescent="0.25">
      <c r="A5" s="112" t="s">
        <v>11</v>
      </c>
      <c r="B5" s="113"/>
      <c r="C5" s="113"/>
      <c r="D5" s="113"/>
      <c r="E5" s="114"/>
      <c r="F5" s="15">
        <f>F4-F3</f>
        <v>0</v>
      </c>
      <c r="G5" s="8"/>
    </row>
  </sheetData>
  <mergeCells count="3">
    <mergeCell ref="A3:E3"/>
    <mergeCell ref="A4:E4"/>
    <mergeCell ref="A5:E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F12" sqref="F12"/>
    </sheetView>
  </sheetViews>
  <sheetFormatPr defaultRowHeight="15" x14ac:dyDescent="0.25"/>
  <cols>
    <col min="1" max="1" width="6.42578125" customWidth="1"/>
    <col min="2" max="2" width="45.5703125" customWidth="1"/>
    <col min="3" max="3" width="12.42578125" customWidth="1"/>
    <col min="4" max="4" width="22.5703125" customWidth="1"/>
    <col min="5" max="5" width="15.5703125" customWidth="1"/>
    <col min="6" max="6" width="14.7109375" customWidth="1"/>
    <col min="7" max="7" width="17.28515625" customWidth="1"/>
  </cols>
  <sheetData>
    <row r="1" spans="1:8" ht="30" x14ac:dyDescent="0.25">
      <c r="A1" s="12" t="s">
        <v>0</v>
      </c>
      <c r="B1" s="12" t="s">
        <v>1</v>
      </c>
      <c r="C1" s="11" t="s">
        <v>2</v>
      </c>
      <c r="D1" s="12" t="s">
        <v>3</v>
      </c>
      <c r="E1" s="12" t="s">
        <v>4</v>
      </c>
      <c r="F1" s="11" t="s">
        <v>5</v>
      </c>
      <c r="G1" s="12" t="s">
        <v>6</v>
      </c>
    </row>
    <row r="2" spans="1:8" ht="123.75" customHeight="1" x14ac:dyDescent="0.25">
      <c r="A2" s="17">
        <v>1</v>
      </c>
      <c r="B2" s="18" t="s">
        <v>220</v>
      </c>
      <c r="C2" s="18" t="s">
        <v>221</v>
      </c>
      <c r="D2" s="100" t="s">
        <v>222</v>
      </c>
      <c r="E2" s="19">
        <v>332914.07</v>
      </c>
      <c r="F2" s="25">
        <v>328914.07</v>
      </c>
      <c r="G2" s="19">
        <f>E2-F2</f>
        <v>4000</v>
      </c>
    </row>
    <row r="3" spans="1:8" x14ac:dyDescent="0.25">
      <c r="A3" s="133" t="s">
        <v>10</v>
      </c>
      <c r="B3" s="134"/>
      <c r="C3" s="134"/>
      <c r="D3" s="134"/>
      <c r="E3" s="135"/>
      <c r="F3" s="29">
        <f>SUM(F2:F2)</f>
        <v>328914.07</v>
      </c>
      <c r="G3" s="8"/>
    </row>
    <row r="4" spans="1:8" x14ac:dyDescent="0.25">
      <c r="A4" s="109" t="s">
        <v>9</v>
      </c>
      <c r="B4" s="110"/>
      <c r="C4" s="110"/>
      <c r="D4" s="110"/>
      <c r="E4" s="111"/>
      <c r="F4" s="80">
        <v>332910</v>
      </c>
      <c r="G4" s="8"/>
    </row>
    <row r="5" spans="1:8" x14ac:dyDescent="0.25">
      <c r="A5" s="112" t="s">
        <v>11</v>
      </c>
      <c r="B5" s="113"/>
      <c r="C5" s="113"/>
      <c r="D5" s="113"/>
      <c r="E5" s="114"/>
      <c r="F5" s="15">
        <f>F4-F3</f>
        <v>3995.929999999993</v>
      </c>
      <c r="G5" s="8"/>
    </row>
    <row r="8" spans="1:8" ht="30" x14ac:dyDescent="0.25">
      <c r="A8" s="12" t="s">
        <v>0</v>
      </c>
      <c r="B8" s="12" t="s">
        <v>1</v>
      </c>
      <c r="C8" s="11" t="s">
        <v>2</v>
      </c>
      <c r="D8" s="12" t="s">
        <v>3</v>
      </c>
      <c r="E8" s="12" t="s">
        <v>4</v>
      </c>
      <c r="F8" s="11" t="s">
        <v>5</v>
      </c>
      <c r="G8" s="12" t="s">
        <v>6</v>
      </c>
    </row>
    <row r="9" spans="1:8" ht="75" x14ac:dyDescent="0.25">
      <c r="A9" s="17">
        <v>1</v>
      </c>
      <c r="B9" s="18" t="s">
        <v>311</v>
      </c>
      <c r="C9" s="18"/>
      <c r="D9" s="100"/>
      <c r="E9" s="19">
        <v>198800</v>
      </c>
      <c r="F9" s="25">
        <v>198800</v>
      </c>
      <c r="G9" s="19"/>
      <c r="H9" s="108" t="s">
        <v>330</v>
      </c>
    </row>
    <row r="10" spans="1:8" ht="90" x14ac:dyDescent="0.25">
      <c r="A10" s="17">
        <v>2</v>
      </c>
      <c r="B10" s="18" t="s">
        <v>312</v>
      </c>
      <c r="C10" s="18"/>
      <c r="D10" s="100"/>
      <c r="E10" s="19">
        <v>132550</v>
      </c>
      <c r="F10" s="25">
        <v>132550</v>
      </c>
      <c r="G10" s="19"/>
    </row>
    <row r="11" spans="1:8" x14ac:dyDescent="0.25">
      <c r="A11" s="133" t="s">
        <v>10</v>
      </c>
      <c r="B11" s="134"/>
      <c r="C11" s="134"/>
      <c r="D11" s="134"/>
      <c r="E11" s="135"/>
      <c r="F11" s="29">
        <f>SUM(F9:F10)</f>
        <v>331350</v>
      </c>
      <c r="G11" s="8"/>
    </row>
    <row r="12" spans="1:8" x14ac:dyDescent="0.25">
      <c r="A12" s="109" t="s">
        <v>9</v>
      </c>
      <c r="B12" s="110"/>
      <c r="C12" s="110"/>
      <c r="D12" s="110"/>
      <c r="E12" s="111"/>
      <c r="F12" s="80">
        <v>327354.07</v>
      </c>
      <c r="G12" s="8"/>
    </row>
    <row r="13" spans="1:8" x14ac:dyDescent="0.25">
      <c r="A13" s="112" t="s">
        <v>11</v>
      </c>
      <c r="B13" s="113"/>
      <c r="C13" s="113"/>
      <c r="D13" s="113"/>
      <c r="E13" s="114"/>
      <c r="F13" s="15">
        <f>F12-F11</f>
        <v>-3995.929999999993</v>
      </c>
      <c r="G13" s="108" t="s">
        <v>331</v>
      </c>
    </row>
  </sheetData>
  <mergeCells count="6">
    <mergeCell ref="A13:E13"/>
    <mergeCell ref="A3:E3"/>
    <mergeCell ref="A4:E4"/>
    <mergeCell ref="A5:E5"/>
    <mergeCell ref="A11:E11"/>
    <mergeCell ref="A12:E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F22" sqref="F22"/>
    </sheetView>
  </sheetViews>
  <sheetFormatPr defaultRowHeight="15" x14ac:dyDescent="0.25"/>
  <cols>
    <col min="1" max="1" width="5.28515625" customWidth="1"/>
    <col min="2" max="2" width="25.5703125" customWidth="1"/>
    <col min="3" max="3" width="14.85546875" customWidth="1"/>
    <col min="4" max="4" width="19.28515625" customWidth="1"/>
    <col min="5" max="5" width="13.85546875" customWidth="1"/>
    <col min="6" max="6" width="14.140625" customWidth="1"/>
    <col min="7" max="7" width="16" customWidth="1"/>
  </cols>
  <sheetData>
    <row r="1" spans="1:7" ht="30" x14ac:dyDescent="0.25">
      <c r="A1" s="12" t="s">
        <v>0</v>
      </c>
      <c r="B1" s="12" t="s">
        <v>1</v>
      </c>
      <c r="C1" s="11" t="s">
        <v>2</v>
      </c>
      <c r="D1" s="12" t="s">
        <v>3</v>
      </c>
      <c r="E1" s="12" t="s">
        <v>4</v>
      </c>
      <c r="F1" s="11" t="s">
        <v>5</v>
      </c>
      <c r="G1" s="12" t="s">
        <v>6</v>
      </c>
    </row>
    <row r="2" spans="1:7" ht="87.75" customHeight="1" x14ac:dyDescent="0.25">
      <c r="A2" s="17">
        <v>1</v>
      </c>
      <c r="B2" s="59" t="s">
        <v>219</v>
      </c>
      <c r="C2" s="59" t="s">
        <v>223</v>
      </c>
      <c r="D2" s="68" t="s">
        <v>224</v>
      </c>
      <c r="E2" s="25">
        <v>270538.39</v>
      </c>
      <c r="F2" s="25">
        <v>270538</v>
      </c>
      <c r="G2" s="19"/>
    </row>
    <row r="3" spans="1:7" x14ac:dyDescent="0.25">
      <c r="A3" s="133" t="s">
        <v>10</v>
      </c>
      <c r="B3" s="134"/>
      <c r="C3" s="134"/>
      <c r="D3" s="134"/>
      <c r="E3" s="135"/>
      <c r="F3" s="29">
        <f>SUM(F2)</f>
        <v>270538</v>
      </c>
      <c r="G3" s="8"/>
    </row>
    <row r="4" spans="1:7" x14ac:dyDescent="0.25">
      <c r="A4" s="109" t="s">
        <v>9</v>
      </c>
      <c r="B4" s="110"/>
      <c r="C4" s="110"/>
      <c r="D4" s="110"/>
      <c r="E4" s="111"/>
      <c r="F4" s="80">
        <v>270600</v>
      </c>
      <c r="G4" s="8"/>
    </row>
    <row r="5" spans="1:7" x14ac:dyDescent="0.25">
      <c r="A5" s="112" t="s">
        <v>11</v>
      </c>
      <c r="B5" s="113"/>
      <c r="C5" s="113"/>
      <c r="D5" s="113"/>
      <c r="E5" s="114"/>
      <c r="F5" s="15">
        <f>F4-F3</f>
        <v>62</v>
      </c>
      <c r="G5" s="8"/>
    </row>
  </sheetData>
  <mergeCells count="3">
    <mergeCell ref="A3:E3"/>
    <mergeCell ref="A4:E4"/>
    <mergeCell ref="A5:E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A3" sqref="A3:E3"/>
    </sheetView>
  </sheetViews>
  <sheetFormatPr defaultRowHeight="15" x14ac:dyDescent="0.25"/>
  <cols>
    <col min="1" max="1" width="6.85546875" customWidth="1"/>
    <col min="2" max="2" width="31.140625" customWidth="1"/>
    <col min="3" max="3" width="13.85546875" customWidth="1"/>
    <col min="4" max="4" width="18.85546875" customWidth="1"/>
    <col min="5" max="5" width="14" customWidth="1"/>
    <col min="6" max="6" width="13" customWidth="1"/>
    <col min="7" max="7" width="22.42578125" customWidth="1"/>
  </cols>
  <sheetData>
    <row r="1" spans="1:7" ht="30" x14ac:dyDescent="0.25">
      <c r="A1" s="12" t="s">
        <v>0</v>
      </c>
      <c r="B1" s="12" t="s">
        <v>1</v>
      </c>
      <c r="C1" s="11" t="s">
        <v>2</v>
      </c>
      <c r="D1" s="12" t="s">
        <v>3</v>
      </c>
      <c r="E1" s="12" t="s">
        <v>4</v>
      </c>
      <c r="F1" s="11" t="s">
        <v>5</v>
      </c>
      <c r="G1" s="12" t="s">
        <v>6</v>
      </c>
    </row>
    <row r="2" spans="1:7" ht="66" customHeight="1" x14ac:dyDescent="0.25">
      <c r="A2" s="17">
        <v>1</v>
      </c>
      <c r="B2" s="59" t="s">
        <v>241</v>
      </c>
      <c r="C2" s="59" t="s">
        <v>277</v>
      </c>
      <c r="D2" s="59" t="s">
        <v>268</v>
      </c>
      <c r="E2" s="25">
        <v>3400</v>
      </c>
      <c r="F2" s="25">
        <v>3400</v>
      </c>
      <c r="G2" s="19"/>
    </row>
    <row r="3" spans="1:7" x14ac:dyDescent="0.25">
      <c r="A3" s="133" t="s">
        <v>10</v>
      </c>
      <c r="B3" s="134"/>
      <c r="C3" s="134"/>
      <c r="D3" s="134"/>
      <c r="E3" s="135"/>
      <c r="F3" s="29">
        <f>SUM(F2)</f>
        <v>3400</v>
      </c>
      <c r="G3" s="8"/>
    </row>
    <row r="4" spans="1:7" x14ac:dyDescent="0.25">
      <c r="A4" s="109" t="s">
        <v>9</v>
      </c>
      <c r="B4" s="110"/>
      <c r="C4" s="110"/>
      <c r="D4" s="110"/>
      <c r="E4" s="111"/>
      <c r="F4" s="80">
        <v>3400</v>
      </c>
      <c r="G4" s="8"/>
    </row>
    <row r="5" spans="1:7" x14ac:dyDescent="0.25">
      <c r="A5" s="112" t="s">
        <v>11</v>
      </c>
      <c r="B5" s="113"/>
      <c r="C5" s="113"/>
      <c r="D5" s="113"/>
      <c r="E5" s="114"/>
      <c r="F5" s="15">
        <f>F4-F3</f>
        <v>0</v>
      </c>
      <c r="G5" s="8"/>
    </row>
  </sheetData>
  <mergeCells count="3">
    <mergeCell ref="A3:E3"/>
    <mergeCell ref="A4:E4"/>
    <mergeCell ref="A5:E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F4" sqref="F4"/>
    </sheetView>
  </sheetViews>
  <sheetFormatPr defaultRowHeight="15" x14ac:dyDescent="0.25"/>
  <cols>
    <col min="1" max="1" width="6.28515625" customWidth="1"/>
    <col min="2" max="2" width="35.7109375" customWidth="1"/>
    <col min="3" max="3" width="15.5703125" customWidth="1"/>
    <col min="4" max="4" width="13.85546875" customWidth="1"/>
    <col min="5" max="5" width="14.42578125" customWidth="1"/>
    <col min="6" max="6" width="13.42578125" customWidth="1"/>
    <col min="7" max="7" width="13.5703125" customWidth="1"/>
  </cols>
  <sheetData>
    <row r="1" spans="1:7" ht="30" x14ac:dyDescent="0.25">
      <c r="A1" s="12" t="s">
        <v>0</v>
      </c>
      <c r="B1" s="12" t="s">
        <v>1</v>
      </c>
      <c r="C1" s="11" t="s">
        <v>2</v>
      </c>
      <c r="D1" s="12" t="s">
        <v>3</v>
      </c>
      <c r="E1" s="12" t="s">
        <v>4</v>
      </c>
      <c r="F1" s="11" t="s">
        <v>5</v>
      </c>
      <c r="G1" s="12" t="s">
        <v>6</v>
      </c>
    </row>
    <row r="2" spans="1:7" ht="63" customHeight="1" x14ac:dyDescent="0.25">
      <c r="A2" s="17">
        <v>1</v>
      </c>
      <c r="B2" s="59" t="s">
        <v>317</v>
      </c>
      <c r="C2" s="59" t="s">
        <v>329</v>
      </c>
      <c r="D2" s="68" t="s">
        <v>322</v>
      </c>
      <c r="E2" s="25">
        <v>24672.94</v>
      </c>
      <c r="F2" s="25">
        <v>24645.52</v>
      </c>
      <c r="G2" s="19">
        <f>E2-F2</f>
        <v>27.419999999998254</v>
      </c>
    </row>
    <row r="3" spans="1:7" ht="62.25" customHeight="1" x14ac:dyDescent="0.25">
      <c r="A3" s="17">
        <v>2</v>
      </c>
      <c r="B3" s="59" t="s">
        <v>318</v>
      </c>
      <c r="C3" s="59" t="s">
        <v>326</v>
      </c>
      <c r="D3" s="68" t="s">
        <v>323</v>
      </c>
      <c r="E3" s="25">
        <v>27366</v>
      </c>
      <c r="F3" s="25">
        <v>27366</v>
      </c>
      <c r="G3" s="19">
        <f t="shared" ref="G3:G4" si="0">E3-F3</f>
        <v>0</v>
      </c>
    </row>
    <row r="4" spans="1:7" ht="80.25" customHeight="1" x14ac:dyDescent="0.25">
      <c r="A4" s="17">
        <v>3</v>
      </c>
      <c r="B4" s="59" t="s">
        <v>316</v>
      </c>
      <c r="C4" s="59" t="s">
        <v>328</v>
      </c>
      <c r="D4" s="68" t="s">
        <v>322</v>
      </c>
      <c r="E4" s="25">
        <v>8258.32</v>
      </c>
      <c r="F4" s="25">
        <v>8258.32</v>
      </c>
      <c r="G4" s="19">
        <f t="shared" si="0"/>
        <v>0</v>
      </c>
    </row>
    <row r="5" spans="1:7" x14ac:dyDescent="0.25">
      <c r="A5" s="133" t="s">
        <v>10</v>
      </c>
      <c r="B5" s="134"/>
      <c r="C5" s="134"/>
      <c r="D5" s="134"/>
      <c r="E5" s="135"/>
      <c r="F5" s="29">
        <f>SUM(F2:F4)</f>
        <v>60269.840000000004</v>
      </c>
      <c r="G5" s="8"/>
    </row>
    <row r="6" spans="1:7" x14ac:dyDescent="0.25">
      <c r="A6" s="109" t="s">
        <v>9</v>
      </c>
      <c r="B6" s="110"/>
      <c r="C6" s="110"/>
      <c r="D6" s="110"/>
      <c r="E6" s="111"/>
      <c r="F6" s="80">
        <v>60269.84</v>
      </c>
      <c r="G6" s="8"/>
    </row>
    <row r="7" spans="1:7" x14ac:dyDescent="0.25">
      <c r="A7" s="112" t="s">
        <v>11</v>
      </c>
      <c r="B7" s="113"/>
      <c r="C7" s="113"/>
      <c r="D7" s="113"/>
      <c r="E7" s="114"/>
      <c r="F7" s="15">
        <f>F6-F5</f>
        <v>0</v>
      </c>
      <c r="G7" s="8"/>
    </row>
  </sheetData>
  <mergeCells count="3">
    <mergeCell ref="A5:E5"/>
    <mergeCell ref="A6:E6"/>
    <mergeCell ref="A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opLeftCell="A4" workbookViewId="0">
      <selection activeCell="J6" sqref="J6"/>
    </sheetView>
  </sheetViews>
  <sheetFormatPr defaultRowHeight="15" x14ac:dyDescent="0.25"/>
  <cols>
    <col min="1" max="1" width="5.28515625" customWidth="1"/>
    <col min="2" max="2" width="31.7109375" customWidth="1"/>
    <col min="3" max="3" width="22.140625" customWidth="1"/>
    <col min="4" max="4" width="24" customWidth="1"/>
    <col min="5" max="5" width="13.140625" customWidth="1"/>
    <col min="6" max="6" width="14.28515625" customWidth="1"/>
    <col min="7" max="7" width="14.5703125" customWidth="1"/>
    <col min="9" max="9" width="23.7109375" customWidth="1"/>
  </cols>
  <sheetData>
    <row r="1" spans="1:13" ht="3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13" ht="65.25" customHeight="1" x14ac:dyDescent="0.25">
      <c r="A2" s="58">
        <v>1</v>
      </c>
      <c r="B2" s="59" t="s">
        <v>36</v>
      </c>
      <c r="C2" s="59" t="s">
        <v>32</v>
      </c>
      <c r="D2" s="59" t="s">
        <v>33</v>
      </c>
      <c r="E2" s="25">
        <v>623200</v>
      </c>
      <c r="F2" s="25">
        <v>623200</v>
      </c>
      <c r="G2" s="25">
        <f>E2-F2</f>
        <v>0</v>
      </c>
      <c r="H2" s="14" t="s">
        <v>13</v>
      </c>
      <c r="I2" s="28" t="s">
        <v>24</v>
      </c>
      <c r="J2" s="9"/>
      <c r="K2" s="9"/>
      <c r="L2" s="9"/>
      <c r="M2" s="3"/>
    </row>
    <row r="3" spans="1:13" ht="96" customHeight="1" x14ac:dyDescent="0.25">
      <c r="A3" s="58">
        <v>2</v>
      </c>
      <c r="B3" s="59" t="s">
        <v>37</v>
      </c>
      <c r="C3" s="59" t="s">
        <v>34</v>
      </c>
      <c r="D3" s="59" t="s">
        <v>35</v>
      </c>
      <c r="E3" s="25">
        <v>1137900</v>
      </c>
      <c r="F3" s="25">
        <v>1137900</v>
      </c>
      <c r="G3" s="25">
        <f>E3-F3</f>
        <v>0</v>
      </c>
      <c r="H3" s="14" t="s">
        <v>13</v>
      </c>
      <c r="I3" s="28" t="s">
        <v>25</v>
      </c>
      <c r="J3" s="9"/>
      <c r="K3" s="9"/>
      <c r="L3" s="9"/>
      <c r="M3" s="3"/>
    </row>
    <row r="4" spans="1:13" ht="121.5" customHeight="1" x14ac:dyDescent="0.25">
      <c r="A4" s="58">
        <v>3</v>
      </c>
      <c r="B4" s="59" t="s">
        <v>38</v>
      </c>
      <c r="C4" s="59" t="s">
        <v>40</v>
      </c>
      <c r="D4" s="59" t="s">
        <v>41</v>
      </c>
      <c r="E4" s="25">
        <v>81700</v>
      </c>
      <c r="F4" s="25">
        <v>81700</v>
      </c>
      <c r="G4" s="25">
        <f>E4-F4</f>
        <v>0</v>
      </c>
      <c r="H4" s="14" t="s">
        <v>14</v>
      </c>
      <c r="I4" s="28" t="s">
        <v>22</v>
      </c>
      <c r="J4" s="9"/>
      <c r="K4" s="9"/>
      <c r="L4" s="9"/>
      <c r="M4" s="3"/>
    </row>
    <row r="5" spans="1:13" ht="94.5" customHeight="1" x14ac:dyDescent="0.25">
      <c r="A5" s="58">
        <v>4</v>
      </c>
      <c r="B5" s="59" t="s">
        <v>39</v>
      </c>
      <c r="C5" s="59" t="s">
        <v>42</v>
      </c>
      <c r="D5" s="59" t="s">
        <v>41</v>
      </c>
      <c r="E5" s="25">
        <v>331900</v>
      </c>
      <c r="F5" s="25">
        <v>331900</v>
      </c>
      <c r="G5" s="25">
        <f>E5-F5</f>
        <v>0</v>
      </c>
      <c r="H5" s="14" t="s">
        <v>14</v>
      </c>
      <c r="I5" s="28" t="s">
        <v>23</v>
      </c>
      <c r="J5" s="9"/>
      <c r="K5" s="9"/>
      <c r="L5" s="9"/>
      <c r="M5" s="3"/>
    </row>
    <row r="6" spans="1:13" ht="75" x14ac:dyDescent="0.25">
      <c r="A6" s="17">
        <v>5</v>
      </c>
      <c r="B6" s="18" t="s">
        <v>74</v>
      </c>
      <c r="C6" s="18" t="s">
        <v>75</v>
      </c>
      <c r="D6" s="18" t="s">
        <v>43</v>
      </c>
      <c r="E6" s="42">
        <v>107137.84</v>
      </c>
      <c r="F6" s="60">
        <v>115971.78</v>
      </c>
      <c r="G6" s="19">
        <f>E6-F6</f>
        <v>-8833.9400000000023</v>
      </c>
      <c r="H6" s="14" t="s">
        <v>14</v>
      </c>
      <c r="I6" s="23" t="s">
        <v>76</v>
      </c>
      <c r="J6" s="9"/>
      <c r="K6" s="9"/>
      <c r="L6" s="9"/>
      <c r="M6" s="3"/>
    </row>
    <row r="7" spans="1:13" x14ac:dyDescent="0.25">
      <c r="A7" s="121" t="s">
        <v>10</v>
      </c>
      <c r="B7" s="121"/>
      <c r="C7" s="121"/>
      <c r="D7" s="121"/>
      <c r="E7" s="121"/>
      <c r="F7" s="8">
        <f>SUM(F2:F6)</f>
        <v>2290671.7799999998</v>
      </c>
      <c r="G7" s="8"/>
      <c r="H7" s="14"/>
      <c r="I7" s="9"/>
      <c r="J7" s="9"/>
      <c r="K7" s="9"/>
      <c r="L7" s="9"/>
      <c r="M7" s="3"/>
    </row>
    <row r="8" spans="1:13" x14ac:dyDescent="0.25">
      <c r="A8" s="109" t="s">
        <v>31</v>
      </c>
      <c r="B8" s="110"/>
      <c r="C8" s="110"/>
      <c r="D8" s="110"/>
      <c r="E8" s="111"/>
      <c r="F8" s="8">
        <v>2136400</v>
      </c>
      <c r="G8" s="8"/>
      <c r="H8" s="14"/>
      <c r="I8" s="9"/>
      <c r="J8" s="9"/>
      <c r="K8" s="9"/>
      <c r="L8" s="9"/>
      <c r="M8" s="3"/>
    </row>
    <row r="9" spans="1:13" x14ac:dyDescent="0.25">
      <c r="A9" s="122" t="s">
        <v>30</v>
      </c>
      <c r="B9" s="123"/>
      <c r="C9" s="123"/>
      <c r="D9" s="123"/>
      <c r="E9" s="124"/>
      <c r="F9" s="8">
        <v>310000</v>
      </c>
      <c r="G9" s="8"/>
      <c r="H9" s="14"/>
      <c r="I9" s="9"/>
      <c r="J9" s="9"/>
      <c r="K9" s="9"/>
      <c r="L9" s="9"/>
      <c r="M9" s="3"/>
    </row>
    <row r="10" spans="1:13" x14ac:dyDescent="0.25">
      <c r="A10" s="122" t="s">
        <v>15</v>
      </c>
      <c r="B10" s="123"/>
      <c r="C10" s="123"/>
      <c r="D10" s="123"/>
      <c r="E10" s="124"/>
      <c r="F10" s="8">
        <f>F8+F9</f>
        <v>2446400</v>
      </c>
      <c r="G10" s="8"/>
      <c r="H10" s="14"/>
      <c r="I10" s="9"/>
      <c r="J10" s="9"/>
      <c r="K10" s="9"/>
      <c r="L10" s="9"/>
      <c r="M10" s="3"/>
    </row>
    <row r="11" spans="1:13" x14ac:dyDescent="0.25">
      <c r="A11" s="112" t="s">
        <v>11</v>
      </c>
      <c r="B11" s="113"/>
      <c r="C11" s="113"/>
      <c r="D11" s="113"/>
      <c r="E11" s="114"/>
      <c r="F11" s="15">
        <f>F10-F7</f>
        <v>155728.2200000002</v>
      </c>
      <c r="G11" s="8"/>
      <c r="H11" s="14"/>
      <c r="I11" s="9"/>
      <c r="J11" s="9"/>
      <c r="K11" s="9"/>
      <c r="L11" s="9"/>
      <c r="M11" s="3"/>
    </row>
    <row r="12" spans="1:13" x14ac:dyDescent="0.25">
      <c r="H12" s="9"/>
      <c r="I12" s="9"/>
      <c r="J12" s="9"/>
      <c r="K12" s="9"/>
      <c r="L12" s="9"/>
      <c r="M12" s="3"/>
    </row>
    <row r="13" spans="1:13" x14ac:dyDescent="0.25">
      <c r="H13" s="9"/>
      <c r="I13" s="9"/>
      <c r="J13" s="9"/>
      <c r="K13" s="9"/>
      <c r="L13" s="9"/>
      <c r="M13" s="3"/>
    </row>
    <row r="14" spans="1:13" x14ac:dyDescent="0.25">
      <c r="D14" s="55"/>
      <c r="H14" s="9"/>
      <c r="I14" s="9"/>
      <c r="J14" s="9"/>
      <c r="K14" s="9"/>
      <c r="L14" s="9"/>
      <c r="M14" s="3"/>
    </row>
    <row r="15" spans="1:13" x14ac:dyDescent="0.25">
      <c r="E15" s="81" t="s">
        <v>61</v>
      </c>
      <c r="F15" s="8">
        <v>317216.77</v>
      </c>
      <c r="G15" s="81">
        <v>247</v>
      </c>
      <c r="H15" s="9"/>
      <c r="I15" s="9"/>
      <c r="J15" s="9"/>
      <c r="K15" s="9"/>
      <c r="L15" s="9"/>
      <c r="M15" s="3"/>
    </row>
    <row r="16" spans="1:13" x14ac:dyDescent="0.25">
      <c r="E16" s="81" t="s">
        <v>58</v>
      </c>
      <c r="F16" s="8">
        <v>2136400</v>
      </c>
      <c r="G16" s="81">
        <v>247</v>
      </c>
      <c r="H16" s="9"/>
      <c r="I16" s="9"/>
      <c r="J16" s="9"/>
      <c r="K16" s="9"/>
      <c r="L16" s="9"/>
      <c r="M16" s="3"/>
    </row>
    <row r="17" spans="5:13" x14ac:dyDescent="0.25">
      <c r="E17" s="81" t="s">
        <v>58</v>
      </c>
      <c r="F17" s="8">
        <v>310000</v>
      </c>
      <c r="G17" s="81">
        <v>244</v>
      </c>
      <c r="H17" s="9"/>
      <c r="I17" s="9"/>
      <c r="J17" s="9"/>
      <c r="K17" s="9"/>
      <c r="L17" s="9"/>
      <c r="M17" s="3"/>
    </row>
    <row r="18" spans="5:13" x14ac:dyDescent="0.25">
      <c r="E18" s="82"/>
      <c r="F18" s="83">
        <f>SUM(F15:F17)</f>
        <v>2763616.77</v>
      </c>
      <c r="H18" s="7"/>
      <c r="I18" s="7"/>
      <c r="J18" s="7"/>
      <c r="K18" s="7"/>
      <c r="L18" s="7"/>
    </row>
    <row r="19" spans="5:13" x14ac:dyDescent="0.25">
      <c r="H19" s="7"/>
      <c r="I19" s="7"/>
      <c r="J19" s="7"/>
      <c r="K19" s="7"/>
      <c r="L19" s="7"/>
    </row>
  </sheetData>
  <mergeCells count="5">
    <mergeCell ref="A7:E7"/>
    <mergeCell ref="A8:E8"/>
    <mergeCell ref="A11:E11"/>
    <mergeCell ref="A9:E9"/>
    <mergeCell ref="A10:E10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H17" sqref="H17"/>
    </sheetView>
  </sheetViews>
  <sheetFormatPr defaultRowHeight="15" x14ac:dyDescent="0.25"/>
  <cols>
    <col min="1" max="1" width="5.85546875" customWidth="1"/>
    <col min="2" max="2" width="50.42578125" customWidth="1"/>
    <col min="3" max="3" width="17.85546875" customWidth="1"/>
    <col min="4" max="4" width="19.28515625" customWidth="1"/>
    <col min="5" max="5" width="15.85546875" customWidth="1"/>
    <col min="6" max="6" width="15" customWidth="1"/>
    <col min="7" max="7" width="24.7109375" customWidth="1"/>
    <col min="8" max="8" width="18.5703125" customWidth="1"/>
    <col min="9" max="9" width="7" customWidth="1"/>
  </cols>
  <sheetData>
    <row r="1" spans="1:9" ht="3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0"/>
      <c r="I1" s="30"/>
    </row>
    <row r="2" spans="1:9" ht="91.5" customHeight="1" x14ac:dyDescent="0.25">
      <c r="A2" s="58">
        <v>1</v>
      </c>
      <c r="B2" s="59" t="s">
        <v>64</v>
      </c>
      <c r="C2" s="59" t="s">
        <v>66</v>
      </c>
      <c r="D2" s="59" t="s">
        <v>67</v>
      </c>
      <c r="E2" s="60"/>
      <c r="F2" s="60">
        <v>196336.06</v>
      </c>
      <c r="G2" s="25"/>
      <c r="H2" s="32" t="s">
        <v>65</v>
      </c>
      <c r="I2" s="34" t="s">
        <v>307</v>
      </c>
    </row>
    <row r="3" spans="1:9" ht="49.5" customHeight="1" x14ac:dyDescent="0.25">
      <c r="A3" s="58">
        <v>2</v>
      </c>
      <c r="B3" s="59" t="s">
        <v>106</v>
      </c>
      <c r="C3" s="59" t="s">
        <v>107</v>
      </c>
      <c r="D3" s="68" t="s">
        <v>108</v>
      </c>
      <c r="E3" s="25">
        <v>490533.32</v>
      </c>
      <c r="F3" s="25">
        <v>299050</v>
      </c>
      <c r="G3" s="25">
        <f>E3-F3</f>
        <v>191483.32</v>
      </c>
      <c r="H3" s="77"/>
      <c r="I3" s="78"/>
    </row>
    <row r="4" spans="1:9" ht="63.75" customHeight="1" x14ac:dyDescent="0.25">
      <c r="A4" s="58">
        <v>3</v>
      </c>
      <c r="B4" s="59" t="s">
        <v>103</v>
      </c>
      <c r="C4" s="59" t="s">
        <v>104</v>
      </c>
      <c r="D4" s="68" t="s">
        <v>105</v>
      </c>
      <c r="E4" s="25">
        <v>153636</v>
      </c>
      <c r="F4" s="25">
        <v>65266.6</v>
      </c>
      <c r="G4" s="25">
        <f t="shared" ref="G4:G12" si="0">E4-F4</f>
        <v>88369.4</v>
      </c>
      <c r="H4" s="32"/>
      <c r="I4" s="33"/>
    </row>
    <row r="5" spans="1:9" ht="53.25" customHeight="1" x14ac:dyDescent="0.25">
      <c r="A5" s="58">
        <v>4</v>
      </c>
      <c r="B5" s="59" t="s">
        <v>137</v>
      </c>
      <c r="C5" s="59" t="s">
        <v>135</v>
      </c>
      <c r="D5" s="68" t="s">
        <v>63</v>
      </c>
      <c r="E5" s="25">
        <v>81276</v>
      </c>
      <c r="F5" s="25">
        <v>81276</v>
      </c>
      <c r="G5" s="25">
        <f t="shared" si="0"/>
        <v>0</v>
      </c>
      <c r="H5" s="32"/>
      <c r="I5" s="33"/>
    </row>
    <row r="6" spans="1:9" ht="63.75" customHeight="1" x14ac:dyDescent="0.25">
      <c r="A6" s="58">
        <v>5</v>
      </c>
      <c r="B6" s="59" t="s">
        <v>101</v>
      </c>
      <c r="C6" s="59" t="s">
        <v>102</v>
      </c>
      <c r="D6" s="68" t="s">
        <v>59</v>
      </c>
      <c r="E6" s="25">
        <v>314160</v>
      </c>
      <c r="F6" s="25">
        <v>180633.60000000001</v>
      </c>
      <c r="G6" s="25">
        <f t="shared" si="0"/>
        <v>133526.39999999999</v>
      </c>
      <c r="H6" s="32"/>
      <c r="I6" s="34"/>
    </row>
    <row r="7" spans="1:9" x14ac:dyDescent="0.25">
      <c r="A7" s="125" t="s">
        <v>12</v>
      </c>
      <c r="B7" s="125"/>
      <c r="C7" s="125"/>
      <c r="D7" s="125"/>
      <c r="E7" s="125"/>
      <c r="F7" s="40">
        <f>SUM(F2:F6)</f>
        <v>822562.26</v>
      </c>
      <c r="G7" s="24"/>
      <c r="H7" s="30"/>
      <c r="I7" s="30"/>
    </row>
    <row r="8" spans="1:9" x14ac:dyDescent="0.25">
      <c r="A8" s="66"/>
      <c r="B8" s="67" t="s">
        <v>16</v>
      </c>
      <c r="C8" s="66"/>
      <c r="D8" s="66"/>
      <c r="E8" s="24"/>
      <c r="F8" s="25"/>
      <c r="G8" s="24"/>
      <c r="H8" s="30"/>
      <c r="I8" s="30"/>
    </row>
    <row r="9" spans="1:9" ht="52.5" customHeight="1" x14ac:dyDescent="0.25">
      <c r="A9" s="58">
        <v>1</v>
      </c>
      <c r="B9" s="59" t="s">
        <v>118</v>
      </c>
      <c r="C9" s="59" t="s">
        <v>119</v>
      </c>
      <c r="D9" s="59" t="s">
        <v>49</v>
      </c>
      <c r="E9" s="25">
        <v>76860</v>
      </c>
      <c r="F9" s="25">
        <v>76860</v>
      </c>
      <c r="G9" s="25">
        <f>E9-F9</f>
        <v>0</v>
      </c>
      <c r="H9" s="30"/>
      <c r="I9" s="30"/>
    </row>
    <row r="10" spans="1:9" ht="45" x14ac:dyDescent="0.25">
      <c r="A10" s="58">
        <v>2</v>
      </c>
      <c r="B10" s="59" t="s">
        <v>197</v>
      </c>
      <c r="C10" s="59" t="s">
        <v>226</v>
      </c>
      <c r="D10" s="68" t="s">
        <v>227</v>
      </c>
      <c r="E10" s="25">
        <v>12016</v>
      </c>
      <c r="F10" s="25">
        <v>3000</v>
      </c>
      <c r="G10" s="25">
        <f t="shared" si="0"/>
        <v>9016</v>
      </c>
    </row>
    <row r="11" spans="1:9" ht="63.75" customHeight="1" x14ac:dyDescent="0.25">
      <c r="A11" s="58">
        <v>3</v>
      </c>
      <c r="B11" s="59" t="s">
        <v>150</v>
      </c>
      <c r="C11" s="59" t="s">
        <v>186</v>
      </c>
      <c r="D11" s="59" t="s">
        <v>187</v>
      </c>
      <c r="E11" s="25">
        <v>8800</v>
      </c>
      <c r="F11" s="25">
        <v>8000</v>
      </c>
      <c r="G11" s="25">
        <f t="shared" si="0"/>
        <v>800</v>
      </c>
    </row>
    <row r="12" spans="1:9" ht="65.25" customHeight="1" x14ac:dyDescent="0.25">
      <c r="A12" s="58">
        <v>4</v>
      </c>
      <c r="B12" s="59" t="s">
        <v>149</v>
      </c>
      <c r="C12" s="59" t="s">
        <v>182</v>
      </c>
      <c r="D12" s="68" t="s">
        <v>183</v>
      </c>
      <c r="E12" s="25">
        <v>18000</v>
      </c>
      <c r="F12" s="25">
        <v>11250</v>
      </c>
      <c r="G12" s="25">
        <f t="shared" si="0"/>
        <v>6750</v>
      </c>
    </row>
    <row r="13" spans="1:9" x14ac:dyDescent="0.25">
      <c r="A13" s="58"/>
      <c r="B13" s="59"/>
      <c r="C13" s="59"/>
      <c r="D13" s="59"/>
      <c r="E13" s="71" t="s">
        <v>12</v>
      </c>
      <c r="F13" s="40">
        <f>SUM(F9:F12)</f>
        <v>99110</v>
      </c>
      <c r="G13" s="25"/>
    </row>
    <row r="14" spans="1:9" x14ac:dyDescent="0.25">
      <c r="A14" s="58"/>
      <c r="B14" s="72" t="s">
        <v>17</v>
      </c>
      <c r="C14" s="59"/>
      <c r="D14" s="59"/>
      <c r="E14" s="25"/>
      <c r="F14" s="25"/>
      <c r="G14" s="25"/>
    </row>
    <row r="15" spans="1:9" ht="94.5" customHeight="1" x14ac:dyDescent="0.25">
      <c r="A15" s="58">
        <v>1</v>
      </c>
      <c r="B15" s="59" t="s">
        <v>204</v>
      </c>
      <c r="C15" s="59" t="s">
        <v>205</v>
      </c>
      <c r="D15" s="59" t="s">
        <v>48</v>
      </c>
      <c r="E15" s="25">
        <v>188200</v>
      </c>
      <c r="F15" s="25">
        <v>188200</v>
      </c>
      <c r="G15" s="25">
        <f>E15-F15</f>
        <v>0</v>
      </c>
    </row>
    <row r="16" spans="1:9" ht="47.25" customHeight="1" x14ac:dyDescent="0.25">
      <c r="A16" s="58">
        <v>2</v>
      </c>
      <c r="B16" s="59" t="s">
        <v>148</v>
      </c>
      <c r="C16" s="59" t="s">
        <v>209</v>
      </c>
      <c r="D16" s="68" t="s">
        <v>203</v>
      </c>
      <c r="E16" s="25">
        <v>70000</v>
      </c>
      <c r="F16" s="26">
        <v>30000</v>
      </c>
      <c r="G16" s="25">
        <f t="shared" ref="G16:G17" si="1">E16-F16</f>
        <v>40000</v>
      </c>
      <c r="H16" s="70" t="s">
        <v>321</v>
      </c>
    </row>
    <row r="17" spans="1:13" ht="46.5" customHeight="1" x14ac:dyDescent="0.25">
      <c r="A17" s="58">
        <v>3</v>
      </c>
      <c r="B17" s="59" t="s">
        <v>151</v>
      </c>
      <c r="C17" s="59" t="s">
        <v>184</v>
      </c>
      <c r="D17" s="68" t="s">
        <v>185</v>
      </c>
      <c r="E17" s="25">
        <v>10000</v>
      </c>
      <c r="F17" s="25">
        <v>5000</v>
      </c>
      <c r="G17" s="25">
        <f t="shared" si="1"/>
        <v>5000</v>
      </c>
      <c r="H17" s="59" t="s">
        <v>130</v>
      </c>
    </row>
    <row r="18" spans="1:13" ht="59.25" customHeight="1" x14ac:dyDescent="0.25">
      <c r="A18" s="58">
        <v>4</v>
      </c>
      <c r="B18" s="90" t="s">
        <v>116</v>
      </c>
      <c r="C18" s="59" t="s">
        <v>117</v>
      </c>
      <c r="D18" s="59" t="s">
        <v>62</v>
      </c>
      <c r="E18" s="25">
        <v>80000</v>
      </c>
      <c r="F18" s="25">
        <v>78960</v>
      </c>
      <c r="G18" s="25">
        <f t="shared" ref="G18:G20" si="2">E18-F18</f>
        <v>1040</v>
      </c>
    </row>
    <row r="19" spans="1:13" ht="81" customHeight="1" x14ac:dyDescent="0.25">
      <c r="A19" s="58">
        <v>5</v>
      </c>
      <c r="B19" s="59" t="s">
        <v>206</v>
      </c>
      <c r="C19" s="59" t="s">
        <v>207</v>
      </c>
      <c r="D19" s="59" t="s">
        <v>51</v>
      </c>
      <c r="E19" s="25">
        <v>94800</v>
      </c>
      <c r="F19" s="25">
        <v>94800</v>
      </c>
      <c r="G19" s="25">
        <f t="shared" si="2"/>
        <v>0</v>
      </c>
    </row>
    <row r="20" spans="1:13" ht="79.5" customHeight="1" x14ac:dyDescent="0.25">
      <c r="A20" s="58">
        <v>6</v>
      </c>
      <c r="B20" s="59" t="s">
        <v>229</v>
      </c>
      <c r="C20" s="59" t="s">
        <v>232</v>
      </c>
      <c r="D20" s="59" t="s">
        <v>50</v>
      </c>
      <c r="E20" s="25">
        <v>5748.3</v>
      </c>
      <c r="F20" s="25">
        <v>4683.8</v>
      </c>
      <c r="G20" s="25">
        <f t="shared" si="2"/>
        <v>1064.5</v>
      </c>
    </row>
    <row r="21" spans="1:13" ht="46.5" customHeight="1" x14ac:dyDescent="0.25">
      <c r="A21" s="58">
        <v>7</v>
      </c>
      <c r="B21" s="59" t="s">
        <v>99</v>
      </c>
      <c r="C21" s="59" t="s">
        <v>100</v>
      </c>
      <c r="D21" s="59" t="s">
        <v>50</v>
      </c>
      <c r="E21" s="25">
        <v>23841.72</v>
      </c>
      <c r="F21" s="25">
        <v>13800</v>
      </c>
      <c r="G21" s="25">
        <f>E21-F21</f>
        <v>10041.720000000001</v>
      </c>
    </row>
    <row r="22" spans="1:13" ht="75" customHeight="1" x14ac:dyDescent="0.25">
      <c r="A22" s="58">
        <v>8</v>
      </c>
      <c r="B22" s="59" t="s">
        <v>208</v>
      </c>
      <c r="C22" s="59" t="s">
        <v>225</v>
      </c>
      <c r="D22" s="59" t="s">
        <v>51</v>
      </c>
      <c r="E22" s="25">
        <v>79000</v>
      </c>
      <c r="F22" s="25">
        <v>79000</v>
      </c>
      <c r="G22" s="25">
        <f>E22-F22</f>
        <v>0</v>
      </c>
    </row>
    <row r="23" spans="1:13" x14ac:dyDescent="0.25">
      <c r="A23" s="17"/>
      <c r="B23" s="18"/>
      <c r="C23" s="18"/>
      <c r="D23" s="18"/>
      <c r="E23" s="41" t="s">
        <v>12</v>
      </c>
      <c r="F23" s="40">
        <f>SUM(F15:F22)</f>
        <v>494443.8</v>
      </c>
      <c r="G23" s="19">
        <f>SUM(G15:G21)</f>
        <v>57146.22</v>
      </c>
      <c r="H23" s="30"/>
      <c r="I23" s="30"/>
    </row>
    <row r="24" spans="1:13" x14ac:dyDescent="0.25">
      <c r="A24" s="109" t="s">
        <v>10</v>
      </c>
      <c r="B24" s="110"/>
      <c r="C24" s="110"/>
      <c r="D24" s="110"/>
      <c r="E24" s="111"/>
      <c r="F24" s="8">
        <f>F7+F13+F23</f>
        <v>1416116.06</v>
      </c>
      <c r="G24" s="8"/>
      <c r="H24" s="45"/>
      <c r="I24" s="45"/>
      <c r="J24" s="22"/>
      <c r="K24" s="22"/>
      <c r="L24" s="22"/>
      <c r="M24" s="22"/>
    </row>
    <row r="25" spans="1:13" x14ac:dyDescent="0.25">
      <c r="A25" s="109" t="s">
        <v>29</v>
      </c>
      <c r="B25" s="110"/>
      <c r="C25" s="110"/>
      <c r="D25" s="110"/>
      <c r="E25" s="111"/>
      <c r="F25" s="80">
        <v>1425398.71</v>
      </c>
      <c r="G25" s="8"/>
      <c r="H25" s="45"/>
      <c r="I25" s="45"/>
      <c r="J25" s="22"/>
      <c r="K25" s="22"/>
      <c r="L25" s="22"/>
      <c r="M25" s="22"/>
    </row>
    <row r="26" spans="1:13" x14ac:dyDescent="0.25">
      <c r="A26" s="112" t="s">
        <v>11</v>
      </c>
      <c r="B26" s="113"/>
      <c r="C26" s="113"/>
      <c r="D26" s="113"/>
      <c r="E26" s="114"/>
      <c r="F26" s="15">
        <f>F25-F24</f>
        <v>9282.6499999999069</v>
      </c>
      <c r="G26" s="56"/>
      <c r="H26" s="46"/>
      <c r="I26" s="46"/>
    </row>
    <row r="27" spans="1:13" x14ac:dyDescent="0.25">
      <c r="H27" s="30"/>
      <c r="I27" s="30"/>
    </row>
  </sheetData>
  <mergeCells count="4">
    <mergeCell ref="A24:E24"/>
    <mergeCell ref="A25:E25"/>
    <mergeCell ref="A26:E26"/>
    <mergeCell ref="A7:E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24" zoomScaleNormal="100" workbookViewId="0">
      <selection activeCell="F42" sqref="F42"/>
    </sheetView>
  </sheetViews>
  <sheetFormatPr defaultRowHeight="15" x14ac:dyDescent="0.25"/>
  <cols>
    <col min="1" max="1" width="6" customWidth="1"/>
    <col min="2" max="2" width="42.42578125" customWidth="1"/>
    <col min="3" max="3" width="22" customWidth="1"/>
    <col min="4" max="4" width="24" customWidth="1"/>
    <col min="5" max="5" width="15" customWidth="1"/>
    <col min="6" max="6" width="14.42578125" customWidth="1"/>
    <col min="7" max="7" width="15" customWidth="1"/>
    <col min="8" max="8" width="20.28515625" customWidth="1"/>
    <col min="9" max="9" width="17.28515625" customWidth="1"/>
  </cols>
  <sheetData>
    <row r="1" spans="1:9" ht="3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9" ht="122.25" customHeight="1" x14ac:dyDescent="0.25">
      <c r="A2" s="58">
        <v>1</v>
      </c>
      <c r="B2" s="59" t="s">
        <v>44</v>
      </c>
      <c r="C2" s="59" t="s">
        <v>60</v>
      </c>
      <c r="D2" s="59" t="s">
        <v>52</v>
      </c>
      <c r="E2" s="25">
        <v>718200</v>
      </c>
      <c r="F2" s="106">
        <v>140226.23999999999</v>
      </c>
      <c r="G2" s="25">
        <f>E2-F2</f>
        <v>577973.76000000001</v>
      </c>
      <c r="H2" s="59" t="s">
        <v>47</v>
      </c>
      <c r="I2" s="70" t="s">
        <v>130</v>
      </c>
    </row>
    <row r="3" spans="1:9" ht="156.75" customHeight="1" x14ac:dyDescent="0.25">
      <c r="A3" s="58">
        <v>2</v>
      </c>
      <c r="B3" s="59" t="s">
        <v>131</v>
      </c>
      <c r="C3" s="59" t="s">
        <v>132</v>
      </c>
      <c r="D3" s="59" t="s">
        <v>27</v>
      </c>
      <c r="E3" s="25">
        <v>91367.1</v>
      </c>
      <c r="F3" s="106">
        <v>91367.1</v>
      </c>
      <c r="G3" s="25">
        <f t="shared" ref="G3:G23" si="0">E3-F3</f>
        <v>0</v>
      </c>
      <c r="H3" s="60" t="s">
        <v>133</v>
      </c>
    </row>
    <row r="4" spans="1:9" ht="60" x14ac:dyDescent="0.25">
      <c r="A4" s="17">
        <v>3</v>
      </c>
      <c r="B4" s="59" t="s">
        <v>134</v>
      </c>
      <c r="C4" s="59" t="s">
        <v>135</v>
      </c>
      <c r="D4" s="68" t="s">
        <v>63</v>
      </c>
      <c r="E4" s="25">
        <v>160475.12</v>
      </c>
      <c r="F4" s="106">
        <v>160475.12</v>
      </c>
      <c r="G4" s="25">
        <f t="shared" si="0"/>
        <v>0</v>
      </c>
      <c r="H4" s="60"/>
    </row>
    <row r="5" spans="1:9" ht="50.25" customHeight="1" x14ac:dyDescent="0.25">
      <c r="A5" s="58">
        <v>4</v>
      </c>
      <c r="B5" s="59" t="s">
        <v>136</v>
      </c>
      <c r="C5" s="59" t="s">
        <v>210</v>
      </c>
      <c r="D5" s="59" t="s">
        <v>199</v>
      </c>
      <c r="E5" s="25">
        <v>389545</v>
      </c>
      <c r="F5" s="106">
        <v>107124.15</v>
      </c>
      <c r="G5" s="25">
        <f>E5-F5</f>
        <v>282420.84999999998</v>
      </c>
      <c r="H5" s="60"/>
    </row>
    <row r="6" spans="1:9" ht="90" x14ac:dyDescent="0.25">
      <c r="A6" s="58">
        <v>5</v>
      </c>
      <c r="B6" s="59" t="s">
        <v>45</v>
      </c>
      <c r="C6" s="59" t="s">
        <v>56</v>
      </c>
      <c r="D6" s="59" t="s">
        <v>53</v>
      </c>
      <c r="E6" s="25">
        <v>95516.63</v>
      </c>
      <c r="F6" s="106">
        <v>95516.63</v>
      </c>
      <c r="G6" s="25">
        <f t="shared" si="0"/>
        <v>0</v>
      </c>
      <c r="H6" s="60" t="s">
        <v>46</v>
      </c>
    </row>
    <row r="7" spans="1:9" ht="129.75" customHeight="1" x14ac:dyDescent="0.25">
      <c r="A7" s="58">
        <v>6</v>
      </c>
      <c r="B7" s="59" t="s">
        <v>141</v>
      </c>
      <c r="C7" s="59" t="s">
        <v>152</v>
      </c>
      <c r="D7" s="59" t="s">
        <v>153</v>
      </c>
      <c r="E7" s="25">
        <v>1202400</v>
      </c>
      <c r="F7" s="106">
        <v>774419.64</v>
      </c>
      <c r="G7" s="25">
        <f t="shared" si="0"/>
        <v>427980.36</v>
      </c>
      <c r="H7" s="77" t="s">
        <v>234</v>
      </c>
      <c r="I7" s="59" t="s">
        <v>233</v>
      </c>
    </row>
    <row r="8" spans="1:9" x14ac:dyDescent="0.25">
      <c r="A8" s="126" t="s">
        <v>12</v>
      </c>
      <c r="B8" s="127"/>
      <c r="C8" s="127"/>
      <c r="D8" s="127"/>
      <c r="E8" s="128"/>
      <c r="F8" s="43">
        <f>SUM(F2:F7)</f>
        <v>1369128.88</v>
      </c>
      <c r="G8" s="65">
        <f>SUM(G2:G2)</f>
        <v>577973.76000000001</v>
      </c>
    </row>
    <row r="9" spans="1:9" x14ac:dyDescent="0.25">
      <c r="A9" s="66"/>
      <c r="B9" s="67" t="s">
        <v>17</v>
      </c>
      <c r="C9" s="66"/>
      <c r="D9" s="66"/>
      <c r="E9" s="24"/>
      <c r="F9" s="24"/>
      <c r="G9" s="24"/>
    </row>
    <row r="10" spans="1:9" ht="58.5" customHeight="1" x14ac:dyDescent="0.25">
      <c r="A10" s="58">
        <v>1</v>
      </c>
      <c r="B10" s="59" t="s">
        <v>111</v>
      </c>
      <c r="C10" s="59" t="s">
        <v>112</v>
      </c>
      <c r="D10" s="59" t="s">
        <v>54</v>
      </c>
      <c r="E10" s="25">
        <v>15600</v>
      </c>
      <c r="F10" s="106">
        <v>15600</v>
      </c>
      <c r="G10" s="25">
        <f t="shared" si="0"/>
        <v>0</v>
      </c>
    </row>
    <row r="11" spans="1:9" ht="60" x14ac:dyDescent="0.25">
      <c r="A11" s="58">
        <v>2</v>
      </c>
      <c r="B11" s="59" t="s">
        <v>109</v>
      </c>
      <c r="C11" s="59" t="s">
        <v>110</v>
      </c>
      <c r="D11" s="59" t="s">
        <v>55</v>
      </c>
      <c r="E11" s="25">
        <v>21500</v>
      </c>
      <c r="F11" s="106">
        <v>6000</v>
      </c>
      <c r="G11" s="25">
        <f t="shared" si="0"/>
        <v>15500</v>
      </c>
    </row>
    <row r="12" spans="1:9" ht="105" x14ac:dyDescent="0.25">
      <c r="A12" s="58">
        <v>3</v>
      </c>
      <c r="B12" s="59" t="s">
        <v>113</v>
      </c>
      <c r="C12" s="59" t="s">
        <v>114</v>
      </c>
      <c r="D12" s="59" t="s">
        <v>115</v>
      </c>
      <c r="E12" s="25">
        <v>42000</v>
      </c>
      <c r="F12" s="106">
        <v>22800</v>
      </c>
      <c r="G12" s="25">
        <f t="shared" si="0"/>
        <v>19200</v>
      </c>
    </row>
    <row r="13" spans="1:9" ht="135" x14ac:dyDescent="0.25">
      <c r="A13" s="58">
        <v>4</v>
      </c>
      <c r="B13" s="59" t="s">
        <v>138</v>
      </c>
      <c r="C13" s="59" t="s">
        <v>139</v>
      </c>
      <c r="D13" s="59" t="s">
        <v>140</v>
      </c>
      <c r="E13" s="25">
        <v>86184</v>
      </c>
      <c r="F13" s="106">
        <v>86184</v>
      </c>
      <c r="G13" s="25">
        <f t="shared" si="0"/>
        <v>0</v>
      </c>
    </row>
    <row r="14" spans="1:9" ht="157.5" x14ac:dyDescent="0.25">
      <c r="A14" s="58">
        <v>5</v>
      </c>
      <c r="B14" s="59" t="s">
        <v>168</v>
      </c>
      <c r="C14" s="59" t="s">
        <v>169</v>
      </c>
      <c r="D14" s="68" t="s">
        <v>170</v>
      </c>
      <c r="E14" s="25">
        <v>7881.65</v>
      </c>
      <c r="F14" s="106">
        <v>7881.65</v>
      </c>
      <c r="G14" s="25">
        <f t="shared" si="0"/>
        <v>0</v>
      </c>
    </row>
    <row r="15" spans="1:9" ht="75" x14ac:dyDescent="0.25">
      <c r="A15" s="58">
        <v>6</v>
      </c>
      <c r="B15" s="59" t="s">
        <v>179</v>
      </c>
      <c r="C15" s="59" t="s">
        <v>180</v>
      </c>
      <c r="D15" s="68" t="s">
        <v>181</v>
      </c>
      <c r="E15" s="25">
        <v>99000</v>
      </c>
      <c r="F15" s="106">
        <v>97500</v>
      </c>
      <c r="G15" s="25">
        <f t="shared" si="0"/>
        <v>1500</v>
      </c>
    </row>
    <row r="16" spans="1:9" ht="90" x14ac:dyDescent="0.25">
      <c r="A16" s="58">
        <v>7</v>
      </c>
      <c r="B16" s="59" t="s">
        <v>194</v>
      </c>
      <c r="C16" s="59" t="s">
        <v>213</v>
      </c>
      <c r="D16" s="68" t="s">
        <v>200</v>
      </c>
      <c r="E16" s="25">
        <v>10000</v>
      </c>
      <c r="F16" s="106">
        <v>2300</v>
      </c>
      <c r="G16" s="25">
        <f t="shared" si="0"/>
        <v>7700</v>
      </c>
    </row>
    <row r="17" spans="1:8" ht="135" x14ac:dyDescent="0.25">
      <c r="A17" s="58">
        <v>8</v>
      </c>
      <c r="B17" s="59" t="s">
        <v>195</v>
      </c>
      <c r="C17" s="59" t="s">
        <v>211</v>
      </c>
      <c r="D17" s="68" t="s">
        <v>201</v>
      </c>
      <c r="E17" s="25">
        <v>28000</v>
      </c>
      <c r="F17" s="106">
        <v>28000</v>
      </c>
      <c r="G17" s="25">
        <f t="shared" si="0"/>
        <v>0</v>
      </c>
    </row>
    <row r="18" spans="1:8" ht="78.75" x14ac:dyDescent="0.25">
      <c r="A18" s="58">
        <v>9</v>
      </c>
      <c r="B18" s="59" t="s">
        <v>196</v>
      </c>
      <c r="C18" s="59" t="s">
        <v>212</v>
      </c>
      <c r="D18" s="68" t="s">
        <v>202</v>
      </c>
      <c r="E18" s="25">
        <v>21200</v>
      </c>
      <c r="F18" s="106">
        <v>9400</v>
      </c>
      <c r="G18" s="25">
        <f t="shared" si="0"/>
        <v>11800</v>
      </c>
    </row>
    <row r="19" spans="1:8" ht="105" x14ac:dyDescent="0.25">
      <c r="A19" s="58">
        <v>10</v>
      </c>
      <c r="B19" s="59" t="s">
        <v>230</v>
      </c>
      <c r="C19" s="59" t="s">
        <v>231</v>
      </c>
      <c r="D19" s="59" t="s">
        <v>199</v>
      </c>
      <c r="E19" s="25">
        <v>4800</v>
      </c>
      <c r="F19" s="106">
        <v>4800</v>
      </c>
      <c r="G19" s="25">
        <f t="shared" si="0"/>
        <v>0</v>
      </c>
    </row>
    <row r="20" spans="1:8" ht="60" x14ac:dyDescent="0.25">
      <c r="A20" s="58">
        <v>11</v>
      </c>
      <c r="B20" s="59" t="s">
        <v>235</v>
      </c>
      <c r="C20" s="59" t="s">
        <v>276</v>
      </c>
      <c r="D20" s="59" t="s">
        <v>199</v>
      </c>
      <c r="E20" s="25">
        <v>9000</v>
      </c>
      <c r="F20" s="106">
        <v>9000</v>
      </c>
      <c r="G20" s="25">
        <f t="shared" si="0"/>
        <v>0</v>
      </c>
      <c r="H20" t="s">
        <v>239</v>
      </c>
    </row>
    <row r="21" spans="1:8" ht="90" x14ac:dyDescent="0.25">
      <c r="A21" s="58">
        <v>12</v>
      </c>
      <c r="B21" s="59" t="s">
        <v>236</v>
      </c>
      <c r="C21" s="59" t="s">
        <v>250</v>
      </c>
      <c r="D21" s="59" t="s">
        <v>251</v>
      </c>
      <c r="E21" s="25">
        <v>80000</v>
      </c>
      <c r="F21" s="106">
        <v>70000</v>
      </c>
      <c r="G21" s="25">
        <f t="shared" si="0"/>
        <v>10000</v>
      </c>
    </row>
    <row r="22" spans="1:8" ht="75" x14ac:dyDescent="0.25">
      <c r="A22" s="58">
        <v>13</v>
      </c>
      <c r="B22" s="59" t="s">
        <v>308</v>
      </c>
      <c r="C22" s="59" t="s">
        <v>309</v>
      </c>
      <c r="D22" s="59" t="s">
        <v>310</v>
      </c>
      <c r="E22" s="25">
        <v>16000</v>
      </c>
      <c r="F22" s="25">
        <v>16000</v>
      </c>
      <c r="G22" s="25">
        <f t="shared" si="0"/>
        <v>0</v>
      </c>
    </row>
    <row r="23" spans="1:8" ht="90" x14ac:dyDescent="0.25">
      <c r="A23" s="58">
        <v>14</v>
      </c>
      <c r="B23" s="59" t="s">
        <v>313</v>
      </c>
      <c r="C23" s="59" t="s">
        <v>314</v>
      </c>
      <c r="D23" s="59" t="s">
        <v>53</v>
      </c>
      <c r="E23" s="25">
        <v>8900</v>
      </c>
      <c r="F23" s="25">
        <v>8900</v>
      </c>
      <c r="G23" s="25">
        <f t="shared" si="0"/>
        <v>0</v>
      </c>
    </row>
    <row r="24" spans="1:8" x14ac:dyDescent="0.25">
      <c r="A24" s="129" t="s">
        <v>12</v>
      </c>
      <c r="B24" s="129"/>
      <c r="C24" s="129"/>
      <c r="D24" s="129"/>
      <c r="E24" s="129"/>
      <c r="F24" s="16">
        <f>SUM(F10:F23)</f>
        <v>384365.65</v>
      </c>
      <c r="G24" s="13"/>
    </row>
    <row r="25" spans="1:8" x14ac:dyDescent="0.25">
      <c r="A25" s="109" t="s">
        <v>10</v>
      </c>
      <c r="B25" s="110"/>
      <c r="C25" s="110"/>
      <c r="D25" s="110"/>
      <c r="E25" s="111"/>
      <c r="F25" s="8">
        <f>F8+F24</f>
        <v>1753494.5299999998</v>
      </c>
      <c r="G25" s="8"/>
    </row>
    <row r="26" spans="1:8" x14ac:dyDescent="0.25">
      <c r="A26" s="109" t="s">
        <v>9</v>
      </c>
      <c r="B26" s="110"/>
      <c r="C26" s="110"/>
      <c r="D26" s="110"/>
      <c r="E26" s="111"/>
      <c r="F26" s="83">
        <v>1746094.53</v>
      </c>
      <c r="G26" s="8"/>
    </row>
    <row r="27" spans="1:8" x14ac:dyDescent="0.25">
      <c r="A27" s="112" t="s">
        <v>11</v>
      </c>
      <c r="B27" s="113"/>
      <c r="C27" s="113"/>
      <c r="D27" s="113"/>
      <c r="E27" s="114"/>
      <c r="F27" s="15">
        <f>F26-F25</f>
        <v>-7399.9999999997672</v>
      </c>
      <c r="G27" s="8"/>
    </row>
    <row r="29" spans="1:8" x14ac:dyDescent="0.25">
      <c r="E29" s="73"/>
      <c r="F29" s="74"/>
      <c r="G29" s="30"/>
    </row>
    <row r="30" spans="1:8" x14ac:dyDescent="0.25">
      <c r="E30" s="73"/>
      <c r="F30" s="74"/>
      <c r="G30" s="30"/>
    </row>
    <row r="31" spans="1:8" x14ac:dyDescent="0.25">
      <c r="E31" s="30"/>
      <c r="F31" s="74"/>
      <c r="G31" s="30"/>
    </row>
    <row r="32" spans="1:8" x14ac:dyDescent="0.25">
      <c r="E32" s="30"/>
      <c r="F32" s="30"/>
      <c r="G32" s="30"/>
    </row>
    <row r="33" spans="5:7" x14ac:dyDescent="0.25">
      <c r="E33" s="30"/>
      <c r="F33" s="30"/>
      <c r="G33" s="30"/>
    </row>
    <row r="34" spans="5:7" x14ac:dyDescent="0.25">
      <c r="E34" s="98"/>
      <c r="F34" s="98"/>
    </row>
  </sheetData>
  <mergeCells count="5">
    <mergeCell ref="A25:E25"/>
    <mergeCell ref="A26:E26"/>
    <mergeCell ref="A27:E27"/>
    <mergeCell ref="A8:E8"/>
    <mergeCell ref="A24:E2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6" workbookViewId="0">
      <selection activeCell="O9" sqref="O9"/>
    </sheetView>
  </sheetViews>
  <sheetFormatPr defaultRowHeight="15" x14ac:dyDescent="0.25"/>
  <cols>
    <col min="1" max="1" width="5.85546875" customWidth="1"/>
    <col min="2" max="2" width="39.28515625" customWidth="1"/>
    <col min="3" max="3" width="14.5703125" customWidth="1"/>
    <col min="4" max="4" width="20.42578125" customWidth="1"/>
    <col min="5" max="5" width="11.7109375" customWidth="1"/>
    <col min="6" max="6" width="15" customWidth="1"/>
    <col min="7" max="7" width="13.42578125" customWidth="1"/>
    <col min="8" max="8" width="14.5703125" customWidth="1"/>
    <col min="9" max="9" width="13" customWidth="1"/>
  </cols>
  <sheetData>
    <row r="1" spans="1:12" ht="3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89" t="s">
        <v>82</v>
      </c>
      <c r="I1" s="89" t="s">
        <v>21</v>
      </c>
    </row>
    <row r="2" spans="1:12" ht="77.25" customHeight="1" x14ac:dyDescent="0.25">
      <c r="A2" s="61">
        <v>1</v>
      </c>
      <c r="B2" s="62" t="s">
        <v>79</v>
      </c>
      <c r="C2" s="62" t="s">
        <v>80</v>
      </c>
      <c r="D2" s="62" t="s">
        <v>81</v>
      </c>
      <c r="E2" s="51"/>
      <c r="F2" s="87">
        <v>1086892.1399999999</v>
      </c>
      <c r="G2" s="88"/>
      <c r="H2" s="21" t="s">
        <v>83</v>
      </c>
      <c r="I2" s="48"/>
      <c r="J2" s="9"/>
      <c r="K2" s="9"/>
      <c r="L2" s="9"/>
    </row>
    <row r="3" spans="1:12" ht="55.5" customHeight="1" x14ac:dyDescent="0.25">
      <c r="A3" s="61">
        <v>2</v>
      </c>
      <c r="B3" s="62" t="s">
        <v>85</v>
      </c>
      <c r="C3" s="62" t="s">
        <v>86</v>
      </c>
      <c r="D3" s="62" t="s">
        <v>81</v>
      </c>
      <c r="E3" s="51"/>
      <c r="F3" s="87">
        <v>431310.98</v>
      </c>
      <c r="G3" s="51"/>
      <c r="H3" s="21" t="s">
        <v>87</v>
      </c>
      <c r="I3" s="14"/>
      <c r="J3" s="9"/>
      <c r="K3" s="9"/>
      <c r="L3" s="9"/>
    </row>
    <row r="4" spans="1:12" ht="76.5" x14ac:dyDescent="0.25">
      <c r="A4" s="61">
        <v>3</v>
      </c>
      <c r="B4" s="62" t="s">
        <v>88</v>
      </c>
      <c r="C4" s="62" t="s">
        <v>89</v>
      </c>
      <c r="D4" s="62" t="s">
        <v>81</v>
      </c>
      <c r="E4" s="51"/>
      <c r="F4" s="87">
        <v>626304.76</v>
      </c>
      <c r="G4" s="51"/>
      <c r="H4" s="21" t="s">
        <v>90</v>
      </c>
      <c r="I4" s="48">
        <v>0.8</v>
      </c>
      <c r="J4" s="9"/>
      <c r="K4" s="9"/>
      <c r="L4" s="9"/>
    </row>
    <row r="5" spans="1:12" ht="79.5" customHeight="1" x14ac:dyDescent="0.25">
      <c r="A5" s="61">
        <v>4</v>
      </c>
      <c r="B5" s="62" t="s">
        <v>91</v>
      </c>
      <c r="C5" s="62" t="s">
        <v>92</v>
      </c>
      <c r="D5" s="62" t="s">
        <v>81</v>
      </c>
      <c r="E5" s="51"/>
      <c r="F5" s="87">
        <v>255520.35</v>
      </c>
      <c r="G5" s="51"/>
      <c r="H5" s="21" t="s">
        <v>93</v>
      </c>
      <c r="I5" s="48">
        <v>0.8</v>
      </c>
      <c r="J5" s="9"/>
      <c r="K5" s="9"/>
      <c r="L5" s="9"/>
    </row>
    <row r="6" spans="1:12" ht="76.5" x14ac:dyDescent="0.25">
      <c r="A6" s="61">
        <v>5</v>
      </c>
      <c r="B6" s="62" t="s">
        <v>94</v>
      </c>
      <c r="C6" s="62" t="s">
        <v>95</v>
      </c>
      <c r="D6" s="62" t="s">
        <v>81</v>
      </c>
      <c r="E6" s="51"/>
      <c r="F6" s="87">
        <v>135170.56</v>
      </c>
      <c r="G6" s="51"/>
      <c r="H6" s="21" t="s">
        <v>96</v>
      </c>
      <c r="I6" s="48">
        <v>0.8</v>
      </c>
      <c r="J6" s="9"/>
      <c r="K6" s="9"/>
      <c r="L6" s="9"/>
    </row>
    <row r="7" spans="1:12" ht="101.25" customHeight="1" x14ac:dyDescent="0.25">
      <c r="A7" s="61">
        <v>6</v>
      </c>
      <c r="B7" s="62" t="s">
        <v>97</v>
      </c>
      <c r="C7" s="62" t="s">
        <v>98</v>
      </c>
      <c r="D7" s="62" t="s">
        <v>81</v>
      </c>
      <c r="E7" s="51"/>
      <c r="F7" s="87">
        <v>2647249.52</v>
      </c>
      <c r="G7" s="51"/>
      <c r="H7" s="21" t="s">
        <v>190</v>
      </c>
      <c r="I7" s="48">
        <v>0.8</v>
      </c>
      <c r="J7" s="9"/>
      <c r="K7" s="9"/>
      <c r="L7" s="9"/>
    </row>
    <row r="8" spans="1:12" ht="76.5" x14ac:dyDescent="0.25">
      <c r="A8" s="61">
        <v>7</v>
      </c>
      <c r="B8" s="62" t="s">
        <v>159</v>
      </c>
      <c r="C8" s="62" t="s">
        <v>160</v>
      </c>
      <c r="D8" s="62" t="s">
        <v>81</v>
      </c>
      <c r="E8" s="51"/>
      <c r="F8" s="87">
        <v>303821.23</v>
      </c>
      <c r="G8" s="51"/>
      <c r="H8" s="21" t="s">
        <v>189</v>
      </c>
      <c r="I8" s="14"/>
      <c r="J8" s="9"/>
      <c r="K8" s="9"/>
      <c r="L8" s="9"/>
    </row>
    <row r="9" spans="1:12" ht="93" customHeight="1" x14ac:dyDescent="0.25">
      <c r="A9" s="63">
        <v>8</v>
      </c>
      <c r="B9" s="64" t="s">
        <v>161</v>
      </c>
      <c r="C9" s="64" t="s">
        <v>162</v>
      </c>
      <c r="D9" s="62" t="s">
        <v>81</v>
      </c>
      <c r="E9" s="52"/>
      <c r="F9" s="52">
        <v>397722.88</v>
      </c>
      <c r="G9" s="51"/>
      <c r="H9" s="21" t="s">
        <v>191</v>
      </c>
      <c r="I9" s="48">
        <v>0.8</v>
      </c>
      <c r="J9" s="9"/>
      <c r="K9" s="9"/>
      <c r="L9" s="9"/>
    </row>
    <row r="10" spans="1:12" ht="21.75" customHeight="1" x14ac:dyDescent="0.25">
      <c r="A10" s="101">
        <v>9</v>
      </c>
      <c r="B10" s="102" t="s">
        <v>228</v>
      </c>
      <c r="C10" s="102"/>
      <c r="D10" s="102"/>
      <c r="E10" s="96"/>
      <c r="F10" s="96">
        <v>792878.92</v>
      </c>
      <c r="G10" s="96"/>
      <c r="H10" s="21"/>
      <c r="I10" s="48"/>
      <c r="J10" s="9"/>
      <c r="K10" s="9"/>
      <c r="L10" s="9"/>
    </row>
    <row r="11" spans="1:12" x14ac:dyDescent="0.25">
      <c r="A11" s="130" t="s">
        <v>20</v>
      </c>
      <c r="B11" s="131"/>
      <c r="C11" s="131"/>
      <c r="D11" s="131"/>
      <c r="E11" s="132"/>
      <c r="F11" s="16">
        <f>SUM(F2:F10)</f>
        <v>6676871.3400000008</v>
      </c>
      <c r="G11" s="50">
        <f>SUM(G2:G9)</f>
        <v>0</v>
      </c>
      <c r="H11" s="49"/>
      <c r="I11" s="14"/>
      <c r="J11" s="9"/>
      <c r="K11" s="9"/>
      <c r="L11" s="9"/>
    </row>
    <row r="12" spans="1:12" x14ac:dyDescent="0.25">
      <c r="A12" s="109" t="s">
        <v>9</v>
      </c>
      <c r="B12" s="110"/>
      <c r="C12" s="110"/>
      <c r="D12" s="110"/>
      <c r="E12" s="111"/>
      <c r="F12" s="8">
        <f>F19</f>
        <v>6676871.3399999999</v>
      </c>
      <c r="G12" s="10"/>
      <c r="H12" s="14"/>
      <c r="I12" s="14"/>
      <c r="J12" s="9"/>
      <c r="K12" s="9"/>
      <c r="L12" s="9"/>
    </row>
    <row r="13" spans="1:12" x14ac:dyDescent="0.25">
      <c r="A13" s="109" t="s">
        <v>11</v>
      </c>
      <c r="B13" s="110"/>
      <c r="C13" s="110"/>
      <c r="D13" s="110"/>
      <c r="E13" s="111"/>
      <c r="F13" s="15">
        <f>F12-F11</f>
        <v>0</v>
      </c>
      <c r="G13" s="10"/>
      <c r="H13" s="14"/>
      <c r="I13" s="14"/>
      <c r="J13" s="9"/>
      <c r="K13" s="9"/>
      <c r="L13" s="9"/>
    </row>
    <row r="14" spans="1:12" x14ac:dyDescent="0.25">
      <c r="H14" s="9"/>
      <c r="I14" s="9"/>
      <c r="J14" s="9"/>
      <c r="K14" s="9"/>
      <c r="L14" s="9"/>
    </row>
    <row r="15" spans="1:12" x14ac:dyDescent="0.25">
      <c r="E15" s="5" t="s">
        <v>61</v>
      </c>
      <c r="F15" s="85">
        <v>1965647.64</v>
      </c>
      <c r="H15" s="27" t="s">
        <v>192</v>
      </c>
      <c r="I15" s="84">
        <f>100000+30000+50000+5000+3000+360000+10000+10000</f>
        <v>568000</v>
      </c>
      <c r="J15" s="9"/>
      <c r="K15" s="9"/>
      <c r="L15" s="9"/>
    </row>
    <row r="16" spans="1:12" x14ac:dyDescent="0.25">
      <c r="D16" s="9"/>
      <c r="E16" s="5" t="s">
        <v>57</v>
      </c>
      <c r="F16" s="84">
        <v>253705.7</v>
      </c>
      <c r="H16" s="9"/>
      <c r="I16" s="9"/>
      <c r="J16" s="9"/>
      <c r="K16" s="9"/>
      <c r="L16" s="9"/>
    </row>
    <row r="17" spans="2:12" x14ac:dyDescent="0.25">
      <c r="B17">
        <v>1965647.64</v>
      </c>
      <c r="D17" s="9"/>
      <c r="E17" s="5" t="s">
        <v>58</v>
      </c>
      <c r="F17" s="84">
        <v>4457518</v>
      </c>
      <c r="H17" s="9"/>
      <c r="I17" s="9"/>
      <c r="J17" s="9"/>
      <c r="K17" s="9"/>
      <c r="L17" s="9"/>
    </row>
    <row r="18" spans="2:12" x14ac:dyDescent="0.25">
      <c r="D18" s="9"/>
      <c r="E18" s="5"/>
      <c r="F18" s="84"/>
      <c r="H18" s="9"/>
      <c r="I18" s="9"/>
      <c r="J18" s="9"/>
      <c r="K18" s="9"/>
      <c r="L18" s="9"/>
    </row>
    <row r="19" spans="2:12" x14ac:dyDescent="0.25">
      <c r="D19" s="9"/>
      <c r="E19" s="5"/>
      <c r="F19" s="86">
        <f>SUM(F15:F18)</f>
        <v>6676871.3399999999</v>
      </c>
      <c r="H19" s="9"/>
      <c r="I19" s="9"/>
      <c r="J19" s="9"/>
      <c r="K19" s="9"/>
      <c r="L19" s="9"/>
    </row>
    <row r="20" spans="2:12" x14ac:dyDescent="0.25">
      <c r="D20" s="3"/>
      <c r="E20" s="20"/>
      <c r="F20" s="3"/>
      <c r="H20" s="9"/>
      <c r="I20" s="9"/>
      <c r="J20" s="9"/>
      <c r="K20" s="9"/>
      <c r="L20" s="9"/>
    </row>
    <row r="21" spans="2:12" x14ac:dyDescent="0.25">
      <c r="D21" s="3"/>
      <c r="E21" s="20"/>
      <c r="F21" s="3"/>
    </row>
    <row r="22" spans="2:12" x14ac:dyDescent="0.25">
      <c r="D22" s="3"/>
      <c r="E22" s="20"/>
      <c r="F22" s="3"/>
    </row>
    <row r="23" spans="2:12" x14ac:dyDescent="0.25">
      <c r="D23" s="3"/>
      <c r="E23" s="20"/>
      <c r="F23" s="57"/>
    </row>
    <row r="24" spans="2:12" x14ac:dyDescent="0.25">
      <c r="D24" s="3"/>
      <c r="E24" s="3"/>
      <c r="F24" s="3"/>
    </row>
  </sheetData>
  <mergeCells count="3">
    <mergeCell ref="A12:E12"/>
    <mergeCell ref="A13:E13"/>
    <mergeCell ref="A11:E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7" workbookViewId="0">
      <selection activeCell="F15" sqref="F15"/>
    </sheetView>
  </sheetViews>
  <sheetFormatPr defaultRowHeight="15" x14ac:dyDescent="0.25"/>
  <cols>
    <col min="1" max="1" width="6.5703125" customWidth="1"/>
    <col min="2" max="2" width="40.5703125" customWidth="1"/>
    <col min="3" max="3" width="16.5703125" customWidth="1"/>
    <col min="4" max="4" width="29.28515625" customWidth="1"/>
    <col min="5" max="5" width="14.5703125" customWidth="1"/>
    <col min="6" max="6" width="15.5703125" customWidth="1"/>
    <col min="7" max="7" width="14.140625" customWidth="1"/>
    <col min="8" max="8" width="20.140625" customWidth="1"/>
  </cols>
  <sheetData>
    <row r="1" spans="1:11" ht="3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11" ht="60" x14ac:dyDescent="0.25">
      <c r="A2" s="17">
        <v>1</v>
      </c>
      <c r="B2" s="18" t="s">
        <v>257</v>
      </c>
      <c r="C2" s="18" t="s">
        <v>282</v>
      </c>
      <c r="D2" s="18" t="s">
        <v>272</v>
      </c>
      <c r="E2" s="19">
        <v>51368.800000000003</v>
      </c>
      <c r="F2" s="42">
        <v>37796</v>
      </c>
      <c r="G2" s="19">
        <f>E2-F2</f>
        <v>13572.800000000003</v>
      </c>
    </row>
    <row r="3" spans="1:11" ht="50.25" customHeight="1" x14ac:dyDescent="0.25">
      <c r="A3" s="17">
        <v>2</v>
      </c>
      <c r="B3" s="18" t="s">
        <v>248</v>
      </c>
      <c r="C3" s="59" t="s">
        <v>259</v>
      </c>
      <c r="D3" s="18" t="s">
        <v>255</v>
      </c>
      <c r="E3" s="19">
        <v>44120</v>
      </c>
      <c r="F3" s="42">
        <v>28700</v>
      </c>
      <c r="G3" s="19">
        <f t="shared" ref="G3:G15" si="0">E3-F3</f>
        <v>15420</v>
      </c>
    </row>
    <row r="4" spans="1:11" ht="68.25" customHeight="1" x14ac:dyDescent="0.25">
      <c r="A4" s="17">
        <v>3</v>
      </c>
      <c r="B4" s="18" t="s">
        <v>249</v>
      </c>
      <c r="C4" s="59" t="s">
        <v>260</v>
      </c>
      <c r="D4" s="18" t="s">
        <v>256</v>
      </c>
      <c r="E4" s="19">
        <v>13832</v>
      </c>
      <c r="F4" s="25">
        <v>6700</v>
      </c>
      <c r="G4" s="19">
        <f t="shared" si="0"/>
        <v>7132</v>
      </c>
    </row>
    <row r="5" spans="1:11" ht="48.75" customHeight="1" x14ac:dyDescent="0.25">
      <c r="A5" s="58">
        <v>4</v>
      </c>
      <c r="B5" s="59" t="s">
        <v>240</v>
      </c>
      <c r="C5" s="59" t="s">
        <v>261</v>
      </c>
      <c r="D5" s="59" t="s">
        <v>254</v>
      </c>
      <c r="E5" s="25">
        <v>16350</v>
      </c>
      <c r="F5" s="25">
        <v>16000</v>
      </c>
      <c r="G5" s="25">
        <f t="shared" si="0"/>
        <v>350</v>
      </c>
    </row>
    <row r="6" spans="1:11" ht="48.75" customHeight="1" x14ac:dyDescent="0.25">
      <c r="A6" s="58">
        <v>5</v>
      </c>
      <c r="B6" s="59" t="s">
        <v>258</v>
      </c>
      <c r="C6" s="59" t="s">
        <v>303</v>
      </c>
      <c r="D6" s="59" t="s">
        <v>304</v>
      </c>
      <c r="E6" s="25">
        <v>30600</v>
      </c>
      <c r="F6" s="25">
        <v>30600</v>
      </c>
      <c r="G6" s="25">
        <f t="shared" si="0"/>
        <v>0</v>
      </c>
    </row>
    <row r="7" spans="1:11" ht="60" customHeight="1" x14ac:dyDescent="0.25">
      <c r="A7" s="17">
        <v>6</v>
      </c>
      <c r="B7" s="18" t="s">
        <v>274</v>
      </c>
      <c r="C7" s="59" t="s">
        <v>298</v>
      </c>
      <c r="D7" s="18" t="s">
        <v>287</v>
      </c>
      <c r="E7" s="19">
        <v>67441.600000000006</v>
      </c>
      <c r="F7" s="25">
        <v>43153.9</v>
      </c>
      <c r="G7" s="19">
        <f t="shared" si="0"/>
        <v>24287.700000000004</v>
      </c>
    </row>
    <row r="8" spans="1:11" ht="48.75" customHeight="1" x14ac:dyDescent="0.25">
      <c r="A8" s="17">
        <v>7</v>
      </c>
      <c r="B8" s="18" t="s">
        <v>273</v>
      </c>
      <c r="C8" s="59" t="s">
        <v>297</v>
      </c>
      <c r="D8" s="18" t="s">
        <v>288</v>
      </c>
      <c r="E8" s="19">
        <v>13490.5</v>
      </c>
      <c r="F8" s="25">
        <v>9400</v>
      </c>
      <c r="G8" s="19">
        <f t="shared" si="0"/>
        <v>4090.5</v>
      </c>
    </row>
    <row r="9" spans="1:11" ht="63" customHeight="1" x14ac:dyDescent="0.25">
      <c r="A9" s="17">
        <v>8</v>
      </c>
      <c r="B9" s="18" t="s">
        <v>275</v>
      </c>
      <c r="C9" s="59" t="s">
        <v>296</v>
      </c>
      <c r="D9" s="18" t="s">
        <v>289</v>
      </c>
      <c r="E9" s="19">
        <v>43985.4</v>
      </c>
      <c r="F9" s="25">
        <v>38600</v>
      </c>
      <c r="G9" s="19">
        <f t="shared" si="0"/>
        <v>5385.4000000000015</v>
      </c>
    </row>
    <row r="10" spans="1:11" ht="46.5" customHeight="1" x14ac:dyDescent="0.25">
      <c r="A10" s="17">
        <v>9</v>
      </c>
      <c r="B10" s="18" t="s">
        <v>278</v>
      </c>
      <c r="C10" s="59" t="s">
        <v>302</v>
      </c>
      <c r="D10" s="18" t="s">
        <v>287</v>
      </c>
      <c r="E10" s="19">
        <v>98771.8</v>
      </c>
      <c r="F10" s="25">
        <v>71923.100000000006</v>
      </c>
      <c r="G10" s="19">
        <f t="shared" si="0"/>
        <v>26848.699999999997</v>
      </c>
    </row>
    <row r="11" spans="1:11" ht="62.25" customHeight="1" x14ac:dyDescent="0.25">
      <c r="A11" s="17">
        <v>10</v>
      </c>
      <c r="B11" s="18" t="s">
        <v>279</v>
      </c>
      <c r="C11" s="59" t="s">
        <v>293</v>
      </c>
      <c r="D11" s="18" t="s">
        <v>287</v>
      </c>
      <c r="E11" s="19">
        <v>84225.73</v>
      </c>
      <c r="F11" s="25">
        <v>84225.69</v>
      </c>
      <c r="G11" s="19">
        <f t="shared" si="0"/>
        <v>3.9999999993597157E-2</v>
      </c>
    </row>
    <row r="12" spans="1:11" ht="59.25" customHeight="1" x14ac:dyDescent="0.25">
      <c r="A12" s="17">
        <v>11</v>
      </c>
      <c r="B12" s="18" t="s">
        <v>280</v>
      </c>
      <c r="C12" s="59" t="s">
        <v>295</v>
      </c>
      <c r="D12" s="18" t="s">
        <v>288</v>
      </c>
      <c r="E12" s="19">
        <v>86495.3</v>
      </c>
      <c r="F12" s="25">
        <v>26624.2</v>
      </c>
      <c r="G12" s="19">
        <f t="shared" si="0"/>
        <v>59871.100000000006</v>
      </c>
    </row>
    <row r="13" spans="1:11" ht="48.75" customHeight="1" x14ac:dyDescent="0.25">
      <c r="A13" s="17">
        <v>12</v>
      </c>
      <c r="B13" s="18" t="s">
        <v>281</v>
      </c>
      <c r="C13" s="59" t="s">
        <v>294</v>
      </c>
      <c r="D13" s="18" t="s">
        <v>290</v>
      </c>
      <c r="E13" s="19">
        <v>66363.5</v>
      </c>
      <c r="F13" s="25">
        <v>25000</v>
      </c>
      <c r="G13" s="19">
        <f t="shared" si="0"/>
        <v>41363.5</v>
      </c>
    </row>
    <row r="14" spans="1:11" ht="61.5" customHeight="1" x14ac:dyDescent="0.25">
      <c r="A14" s="17">
        <v>13</v>
      </c>
      <c r="B14" s="18" t="s">
        <v>319</v>
      </c>
      <c r="C14" s="59" t="s">
        <v>327</v>
      </c>
      <c r="D14" s="18" t="s">
        <v>323</v>
      </c>
      <c r="E14" s="19">
        <v>89121.7</v>
      </c>
      <c r="F14" s="25">
        <v>87623</v>
      </c>
      <c r="G14" s="19">
        <f t="shared" si="0"/>
        <v>1498.6999999999971</v>
      </c>
    </row>
    <row r="15" spans="1:11" ht="71.25" customHeight="1" x14ac:dyDescent="0.25">
      <c r="A15" s="17">
        <v>14</v>
      </c>
      <c r="B15" s="18" t="s">
        <v>316</v>
      </c>
      <c r="C15" s="59" t="s">
        <v>328</v>
      </c>
      <c r="D15" s="68" t="s">
        <v>322</v>
      </c>
      <c r="E15" s="19">
        <v>48914.879999999997</v>
      </c>
      <c r="F15" s="25">
        <v>48914.879999999997</v>
      </c>
      <c r="G15" s="19">
        <f t="shared" si="0"/>
        <v>0</v>
      </c>
    </row>
    <row r="16" spans="1:11" x14ac:dyDescent="0.25">
      <c r="A16" s="133" t="s">
        <v>20</v>
      </c>
      <c r="B16" s="134"/>
      <c r="C16" s="134"/>
      <c r="D16" s="134"/>
      <c r="E16" s="135"/>
      <c r="F16" s="75">
        <f>SUM(F2:F15)</f>
        <v>555260.77</v>
      </c>
      <c r="G16" s="76"/>
      <c r="H16" s="79"/>
      <c r="I16" s="14"/>
      <c r="J16" s="14"/>
      <c r="K16" s="14"/>
    </row>
    <row r="17" spans="1:11" x14ac:dyDescent="0.25">
      <c r="A17" s="109" t="s">
        <v>9</v>
      </c>
      <c r="B17" s="110"/>
      <c r="C17" s="110"/>
      <c r="D17" s="110"/>
      <c r="E17" s="111"/>
      <c r="F17" s="83">
        <v>555260.77</v>
      </c>
      <c r="G17" s="8"/>
      <c r="H17" s="79"/>
      <c r="I17" s="14"/>
      <c r="J17" s="14"/>
      <c r="K17" s="14"/>
    </row>
    <row r="18" spans="1:11" x14ac:dyDescent="0.25">
      <c r="A18" s="112" t="s">
        <v>11</v>
      </c>
      <c r="B18" s="113"/>
      <c r="C18" s="113"/>
      <c r="D18" s="113"/>
      <c r="E18" s="114"/>
      <c r="F18" s="15">
        <f>F17-F16</f>
        <v>0</v>
      </c>
      <c r="G18" s="15"/>
      <c r="H18" s="14"/>
      <c r="I18" s="14"/>
      <c r="J18" s="14"/>
      <c r="K18" s="14"/>
    </row>
    <row r="19" spans="1:11" x14ac:dyDescent="0.25">
      <c r="H19" s="14"/>
      <c r="I19" s="14"/>
      <c r="J19" s="14"/>
      <c r="K19" s="14"/>
    </row>
    <row r="20" spans="1:11" x14ac:dyDescent="0.25">
      <c r="H20" s="14"/>
      <c r="I20" s="14"/>
      <c r="J20" s="14"/>
      <c r="K20" s="14"/>
    </row>
    <row r="21" spans="1:11" x14ac:dyDescent="0.25">
      <c r="D21" s="18"/>
      <c r="H21" s="14"/>
      <c r="I21" s="14"/>
      <c r="J21" s="14"/>
      <c r="K21" s="14"/>
    </row>
    <row r="22" spans="1:11" x14ac:dyDescent="0.25">
      <c r="H22" s="14"/>
      <c r="I22" s="14"/>
      <c r="J22" s="14"/>
      <c r="K22" s="14"/>
    </row>
    <row r="23" spans="1:11" x14ac:dyDescent="0.25">
      <c r="H23" s="14"/>
      <c r="I23" s="14"/>
      <c r="J23" s="14"/>
      <c r="K23" s="14"/>
    </row>
    <row r="24" spans="1:11" x14ac:dyDescent="0.25">
      <c r="H24" s="14"/>
      <c r="I24" s="14"/>
      <c r="J24" s="14"/>
      <c r="K24" s="14"/>
    </row>
    <row r="25" spans="1:11" x14ac:dyDescent="0.25">
      <c r="H25" s="14"/>
      <c r="I25" s="14"/>
      <c r="J25" s="14"/>
      <c r="K25" s="14"/>
    </row>
    <row r="26" spans="1:11" x14ac:dyDescent="0.25">
      <c r="H26" s="14"/>
      <c r="I26" s="14"/>
      <c r="J26" s="14"/>
      <c r="K26" s="14"/>
    </row>
    <row r="27" spans="1:11" x14ac:dyDescent="0.25">
      <c r="H27" s="14"/>
      <c r="I27" s="14"/>
      <c r="J27" s="14"/>
      <c r="K27" s="14"/>
    </row>
    <row r="28" spans="1:11" x14ac:dyDescent="0.25">
      <c r="H28" s="14"/>
      <c r="I28" s="14"/>
      <c r="J28" s="14"/>
      <c r="K28" s="14"/>
    </row>
  </sheetData>
  <mergeCells count="3">
    <mergeCell ref="A17:E17"/>
    <mergeCell ref="A18:E18"/>
    <mergeCell ref="A16:E1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28" zoomScaleNormal="100" workbookViewId="0">
      <selection activeCell="C45" sqref="C45"/>
    </sheetView>
  </sheetViews>
  <sheetFormatPr defaultRowHeight="15" x14ac:dyDescent="0.25"/>
  <cols>
    <col min="1" max="1" width="5.85546875" customWidth="1"/>
    <col min="2" max="2" width="36.5703125" customWidth="1"/>
    <col min="3" max="3" width="19.85546875" customWidth="1"/>
    <col min="4" max="4" width="18.42578125" customWidth="1"/>
    <col min="5" max="5" width="17" customWidth="1"/>
    <col min="6" max="6" width="15.7109375" customWidth="1"/>
    <col min="7" max="7" width="13.85546875" customWidth="1"/>
    <col min="8" max="8" width="20.140625" customWidth="1"/>
  </cols>
  <sheetData>
    <row r="1" spans="1:9" ht="3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0"/>
    </row>
    <row r="2" spans="1:9" ht="60" customHeight="1" x14ac:dyDescent="0.25">
      <c r="A2" s="58">
        <v>1</v>
      </c>
      <c r="B2" s="59" t="s">
        <v>121</v>
      </c>
      <c r="C2" s="59" t="s">
        <v>144</v>
      </c>
      <c r="D2" s="68" t="s">
        <v>145</v>
      </c>
      <c r="E2" s="25">
        <v>10500</v>
      </c>
      <c r="F2" s="25">
        <v>10500</v>
      </c>
      <c r="G2" s="94" t="s">
        <v>167</v>
      </c>
      <c r="H2" s="35"/>
    </row>
    <row r="3" spans="1:9" ht="61.5" customHeight="1" x14ac:dyDescent="0.25">
      <c r="A3" s="58">
        <v>2</v>
      </c>
      <c r="B3" s="59" t="s">
        <v>122</v>
      </c>
      <c r="C3" s="59" t="s">
        <v>154</v>
      </c>
      <c r="D3" s="68" t="s">
        <v>155</v>
      </c>
      <c r="E3" s="25">
        <v>81114.210000000006</v>
      </c>
      <c r="F3" s="25">
        <v>72000</v>
      </c>
      <c r="G3" s="96"/>
      <c r="H3" s="35"/>
      <c r="I3" s="54"/>
    </row>
    <row r="4" spans="1:9" ht="51.75" customHeight="1" x14ac:dyDescent="0.25">
      <c r="A4" s="58">
        <v>3</v>
      </c>
      <c r="B4" s="59" t="s">
        <v>128</v>
      </c>
      <c r="C4" s="59" t="s">
        <v>163</v>
      </c>
      <c r="D4" s="68" t="s">
        <v>164</v>
      </c>
      <c r="E4" s="25">
        <v>421425</v>
      </c>
      <c r="F4" s="25">
        <v>420620</v>
      </c>
      <c r="G4" s="95"/>
      <c r="H4" s="35"/>
      <c r="I4" s="54"/>
    </row>
    <row r="5" spans="1:9" ht="60.75" customHeight="1" x14ac:dyDescent="0.25">
      <c r="A5" s="58">
        <v>4</v>
      </c>
      <c r="B5" s="59" t="s">
        <v>127</v>
      </c>
      <c r="C5" s="59" t="s">
        <v>165</v>
      </c>
      <c r="D5" s="68" t="s">
        <v>166</v>
      </c>
      <c r="E5" s="25">
        <v>354119.55</v>
      </c>
      <c r="F5" s="25">
        <v>290500</v>
      </c>
      <c r="G5" s="95"/>
      <c r="H5" s="35"/>
      <c r="I5" s="54"/>
    </row>
    <row r="6" spans="1:9" ht="60.75" customHeight="1" x14ac:dyDescent="0.25">
      <c r="A6" s="58">
        <v>5</v>
      </c>
      <c r="B6" s="59" t="s">
        <v>124</v>
      </c>
      <c r="C6" s="59" t="s">
        <v>158</v>
      </c>
      <c r="D6" s="68" t="s">
        <v>155</v>
      </c>
      <c r="E6" s="25">
        <v>82625.3</v>
      </c>
      <c r="F6" s="25">
        <v>80000</v>
      </c>
      <c r="G6" s="96"/>
      <c r="H6" s="35"/>
      <c r="I6" s="54"/>
    </row>
    <row r="7" spans="1:9" ht="60.75" customHeight="1" x14ac:dyDescent="0.25">
      <c r="A7" s="91">
        <v>6</v>
      </c>
      <c r="B7" s="92" t="s">
        <v>123</v>
      </c>
      <c r="C7" s="92" t="s">
        <v>156</v>
      </c>
      <c r="D7" s="68" t="s">
        <v>157</v>
      </c>
      <c r="E7" s="93">
        <v>35121.800000000003</v>
      </c>
      <c r="F7" s="93">
        <v>35121</v>
      </c>
      <c r="G7" s="95"/>
      <c r="H7" s="35"/>
      <c r="I7" s="54"/>
    </row>
    <row r="8" spans="1:9" ht="60.75" customHeight="1" x14ac:dyDescent="0.25">
      <c r="A8" s="58">
        <v>7</v>
      </c>
      <c r="B8" s="59" t="s">
        <v>126</v>
      </c>
      <c r="C8" s="59" t="s">
        <v>146</v>
      </c>
      <c r="D8" s="68" t="s">
        <v>147</v>
      </c>
      <c r="E8" s="25">
        <v>57035</v>
      </c>
      <c r="F8" s="25">
        <v>55000</v>
      </c>
      <c r="G8" s="94" t="s">
        <v>167</v>
      </c>
      <c r="H8" s="35"/>
    </row>
    <row r="9" spans="1:9" ht="60.75" customHeight="1" x14ac:dyDescent="0.25">
      <c r="A9" s="17">
        <v>8</v>
      </c>
      <c r="B9" s="18" t="s">
        <v>125</v>
      </c>
      <c r="C9" s="18" t="s">
        <v>215</v>
      </c>
      <c r="D9" s="68" t="s">
        <v>216</v>
      </c>
      <c r="E9" s="19">
        <v>69617</v>
      </c>
      <c r="F9" s="25">
        <v>69617</v>
      </c>
      <c r="G9" s="99"/>
      <c r="H9" s="35"/>
    </row>
    <row r="10" spans="1:9" ht="75.75" customHeight="1" x14ac:dyDescent="0.25">
      <c r="A10" s="58">
        <v>9</v>
      </c>
      <c r="B10" s="59" t="s">
        <v>129</v>
      </c>
      <c r="C10" s="59" t="s">
        <v>188</v>
      </c>
      <c r="D10" s="68" t="s">
        <v>178</v>
      </c>
      <c r="E10" s="25">
        <v>311666.67</v>
      </c>
      <c r="F10" s="25">
        <v>269591.49</v>
      </c>
      <c r="G10" s="95"/>
      <c r="H10" s="97"/>
    </row>
    <row r="11" spans="1:9" ht="48.75" customHeight="1" x14ac:dyDescent="0.25">
      <c r="A11" s="58">
        <v>10</v>
      </c>
      <c r="B11" s="59" t="s">
        <v>193</v>
      </c>
      <c r="C11" s="59" t="s">
        <v>214</v>
      </c>
      <c r="D11" s="68" t="s">
        <v>198</v>
      </c>
      <c r="E11" s="25">
        <v>29700</v>
      </c>
      <c r="F11" s="25">
        <v>29700</v>
      </c>
      <c r="G11" s="52"/>
      <c r="H11" s="35"/>
    </row>
    <row r="12" spans="1:9" ht="36.75" customHeight="1" x14ac:dyDescent="0.25">
      <c r="A12" s="58">
        <v>11</v>
      </c>
      <c r="B12" s="59" t="s">
        <v>217</v>
      </c>
      <c r="C12" s="59" t="s">
        <v>218</v>
      </c>
      <c r="D12" s="68" t="s">
        <v>175</v>
      </c>
      <c r="E12" s="25">
        <v>21680.44</v>
      </c>
      <c r="F12" s="25">
        <v>21680.44</v>
      </c>
      <c r="G12" s="52"/>
      <c r="H12" s="35"/>
    </row>
    <row r="13" spans="1:9" x14ac:dyDescent="0.25">
      <c r="A13" s="133" t="s">
        <v>10</v>
      </c>
      <c r="B13" s="134"/>
      <c r="C13" s="134"/>
      <c r="D13" s="134"/>
      <c r="E13" s="135"/>
      <c r="F13" s="29">
        <f>SUM(F2:F12)</f>
        <v>1354329.93</v>
      </c>
      <c r="G13" s="29"/>
      <c r="H13" s="30"/>
    </row>
    <row r="14" spans="1:9" x14ac:dyDescent="0.25">
      <c r="A14" s="109" t="s">
        <v>9</v>
      </c>
      <c r="B14" s="110"/>
      <c r="C14" s="110"/>
      <c r="D14" s="110"/>
      <c r="E14" s="111"/>
      <c r="F14" s="80">
        <v>1354329.93</v>
      </c>
      <c r="G14" s="8"/>
      <c r="H14" s="1"/>
    </row>
    <row r="15" spans="1:9" x14ac:dyDescent="0.25">
      <c r="A15" s="112" t="s">
        <v>11</v>
      </c>
      <c r="B15" s="113"/>
      <c r="C15" s="113"/>
      <c r="D15" s="113"/>
      <c r="E15" s="114"/>
      <c r="F15" s="15">
        <f>F14-F13</f>
        <v>0</v>
      </c>
      <c r="G15" s="8"/>
      <c r="H15" s="30"/>
    </row>
    <row r="17" spans="1:8" x14ac:dyDescent="0.25">
      <c r="C17" s="3"/>
      <c r="D17" s="3"/>
      <c r="E17" s="3"/>
      <c r="F17" s="3"/>
      <c r="G17" s="3"/>
    </row>
    <row r="18" spans="1:8" ht="30" x14ac:dyDescent="0.25">
      <c r="A18" s="1" t="s">
        <v>0</v>
      </c>
      <c r="B18" s="1" t="s">
        <v>1</v>
      </c>
      <c r="C18" s="2" t="s">
        <v>2</v>
      </c>
      <c r="D18" s="1" t="s">
        <v>3</v>
      </c>
      <c r="E18" s="1" t="s">
        <v>4</v>
      </c>
      <c r="F18" s="2" t="s">
        <v>5</v>
      </c>
      <c r="G18" s="1" t="s">
        <v>6</v>
      </c>
    </row>
    <row r="19" spans="1:8" ht="75" x14ac:dyDescent="0.25">
      <c r="A19" s="58">
        <v>1</v>
      </c>
      <c r="B19" s="59" t="s">
        <v>242</v>
      </c>
      <c r="C19" s="59" t="s">
        <v>264</v>
      </c>
      <c r="D19" s="68" t="s">
        <v>253</v>
      </c>
      <c r="E19" s="25">
        <v>42587.66</v>
      </c>
      <c r="F19" s="25">
        <v>40900</v>
      </c>
      <c r="G19" s="60">
        <f>E19-F19</f>
        <v>1687.6600000000035</v>
      </c>
    </row>
    <row r="20" spans="1:8" ht="60" x14ac:dyDescent="0.25">
      <c r="A20" s="58">
        <v>2</v>
      </c>
      <c r="B20" s="59" t="s">
        <v>238</v>
      </c>
      <c r="C20" s="59" t="s">
        <v>265</v>
      </c>
      <c r="D20" s="68" t="s">
        <v>266</v>
      </c>
      <c r="E20" s="25">
        <v>36379</v>
      </c>
      <c r="F20" s="25">
        <v>36379</v>
      </c>
      <c r="G20" s="60">
        <f t="shared" ref="G20:G28" si="0">E20-F20</f>
        <v>0</v>
      </c>
      <c r="H20" s="97"/>
    </row>
    <row r="21" spans="1:8" ht="75" x14ac:dyDescent="0.25">
      <c r="A21" s="69">
        <v>3</v>
      </c>
      <c r="B21" s="70" t="s">
        <v>237</v>
      </c>
      <c r="C21" s="70" t="s">
        <v>269</v>
      </c>
      <c r="D21" s="103" t="s">
        <v>267</v>
      </c>
      <c r="E21" s="26">
        <v>43900</v>
      </c>
      <c r="F21" s="26">
        <v>0</v>
      </c>
      <c r="G21" s="107">
        <f t="shared" si="0"/>
        <v>43900</v>
      </c>
      <c r="H21" s="70" t="s">
        <v>306</v>
      </c>
    </row>
    <row r="22" spans="1:8" ht="75" x14ac:dyDescent="0.25">
      <c r="A22" s="58">
        <v>4</v>
      </c>
      <c r="B22" s="59" t="s">
        <v>243</v>
      </c>
      <c r="C22" s="59" t="s">
        <v>299</v>
      </c>
      <c r="D22" s="68" t="s">
        <v>268</v>
      </c>
      <c r="E22" s="25">
        <v>29350</v>
      </c>
      <c r="F22" s="25">
        <v>29350</v>
      </c>
      <c r="G22" s="60">
        <f t="shared" si="0"/>
        <v>0</v>
      </c>
    </row>
    <row r="23" spans="1:8" ht="75" x14ac:dyDescent="0.25">
      <c r="A23" s="58">
        <v>5</v>
      </c>
      <c r="B23" s="59" t="s">
        <v>244</v>
      </c>
      <c r="C23" s="59" t="s">
        <v>262</v>
      </c>
      <c r="D23" s="68" t="s">
        <v>253</v>
      </c>
      <c r="E23" s="25">
        <v>17524.78</v>
      </c>
      <c r="F23" s="25">
        <v>16500</v>
      </c>
      <c r="G23" s="60">
        <f t="shared" si="0"/>
        <v>1024.7799999999988</v>
      </c>
    </row>
    <row r="24" spans="1:8" ht="90" x14ac:dyDescent="0.25">
      <c r="A24" s="58">
        <v>6</v>
      </c>
      <c r="B24" s="59" t="s">
        <v>245</v>
      </c>
      <c r="C24" s="59" t="s">
        <v>263</v>
      </c>
      <c r="D24" s="68" t="s">
        <v>253</v>
      </c>
      <c r="E24" s="25">
        <v>7633.46</v>
      </c>
      <c r="F24" s="25">
        <v>7500</v>
      </c>
      <c r="G24" s="60">
        <f t="shared" si="0"/>
        <v>133.46000000000004</v>
      </c>
    </row>
    <row r="25" spans="1:8" ht="75" x14ac:dyDescent="0.25">
      <c r="A25" s="58">
        <v>7</v>
      </c>
      <c r="B25" s="59" t="s">
        <v>246</v>
      </c>
      <c r="C25" s="59" t="s">
        <v>283</v>
      </c>
      <c r="D25" s="68" t="s">
        <v>284</v>
      </c>
      <c r="E25" s="25">
        <v>324076.08</v>
      </c>
      <c r="F25" s="25">
        <v>202000</v>
      </c>
      <c r="G25" s="60">
        <f t="shared" si="0"/>
        <v>122076.08000000002</v>
      </c>
    </row>
    <row r="26" spans="1:8" ht="60" x14ac:dyDescent="0.25">
      <c r="A26" s="58">
        <v>8</v>
      </c>
      <c r="B26" s="59" t="s">
        <v>247</v>
      </c>
      <c r="C26" s="59" t="s">
        <v>285</v>
      </c>
      <c r="D26" s="68" t="s">
        <v>286</v>
      </c>
      <c r="E26" s="25">
        <v>59128.5</v>
      </c>
      <c r="F26" s="25">
        <v>59128.5</v>
      </c>
      <c r="G26" s="60">
        <f t="shared" si="0"/>
        <v>0</v>
      </c>
    </row>
    <row r="27" spans="1:8" ht="60" x14ac:dyDescent="0.25">
      <c r="A27" s="58">
        <v>9</v>
      </c>
      <c r="B27" s="59" t="s">
        <v>270</v>
      </c>
      <c r="C27" s="59" t="s">
        <v>300</v>
      </c>
      <c r="D27" s="68" t="s">
        <v>291</v>
      </c>
      <c r="E27" s="25">
        <v>96034.16</v>
      </c>
      <c r="F27" s="25">
        <v>86000</v>
      </c>
      <c r="G27" s="60">
        <f t="shared" si="0"/>
        <v>10034.160000000003</v>
      </c>
    </row>
    <row r="28" spans="1:8" ht="60" x14ac:dyDescent="0.25">
      <c r="A28" s="58">
        <v>10</v>
      </c>
      <c r="B28" s="59" t="s">
        <v>271</v>
      </c>
      <c r="C28" s="59" t="s">
        <v>301</v>
      </c>
      <c r="D28" s="68" t="s">
        <v>292</v>
      </c>
      <c r="E28" s="25">
        <v>79541.679999999993</v>
      </c>
      <c r="F28" s="25">
        <v>75684</v>
      </c>
      <c r="G28" s="60">
        <f t="shared" si="0"/>
        <v>3857.679999999993</v>
      </c>
    </row>
    <row r="29" spans="1:8" ht="60" x14ac:dyDescent="0.25">
      <c r="A29" s="58">
        <v>11</v>
      </c>
      <c r="B29" s="59" t="s">
        <v>270</v>
      </c>
      <c r="C29" s="59" t="s">
        <v>305</v>
      </c>
      <c r="D29" s="68" t="s">
        <v>291</v>
      </c>
      <c r="E29" s="25">
        <v>24008.54</v>
      </c>
      <c r="F29" s="25">
        <v>20558.5</v>
      </c>
      <c r="G29" s="60">
        <f t="shared" ref="G29:G32" si="1">E29-F29</f>
        <v>3450.0400000000009</v>
      </c>
    </row>
    <row r="30" spans="1:8" ht="60" x14ac:dyDescent="0.25">
      <c r="A30" s="58">
        <v>12</v>
      </c>
      <c r="B30" s="59" t="s">
        <v>320</v>
      </c>
      <c r="C30" s="59" t="s">
        <v>325</v>
      </c>
      <c r="D30" s="68" t="s">
        <v>175</v>
      </c>
      <c r="E30" s="25">
        <v>40007.599999999999</v>
      </c>
      <c r="F30" s="25">
        <v>40007.599999999999</v>
      </c>
      <c r="G30" s="60">
        <f t="shared" si="1"/>
        <v>0</v>
      </c>
    </row>
    <row r="31" spans="1:8" ht="75" x14ac:dyDescent="0.25">
      <c r="A31" s="58">
        <v>13</v>
      </c>
      <c r="B31" s="59" t="s">
        <v>316</v>
      </c>
      <c r="C31" s="59" t="s">
        <v>328</v>
      </c>
      <c r="D31" s="68" t="s">
        <v>322</v>
      </c>
      <c r="E31" s="25">
        <v>11992.4</v>
      </c>
      <c r="F31" s="25">
        <v>11992.4</v>
      </c>
      <c r="G31" s="60">
        <f t="shared" si="1"/>
        <v>0</v>
      </c>
    </row>
    <row r="32" spans="1:8" ht="75" x14ac:dyDescent="0.25">
      <c r="A32" s="58">
        <v>14</v>
      </c>
      <c r="B32" s="59" t="s">
        <v>315</v>
      </c>
      <c r="C32" s="59" t="s">
        <v>324</v>
      </c>
      <c r="D32" s="68" t="s">
        <v>267</v>
      </c>
      <c r="E32" s="25">
        <v>43900</v>
      </c>
      <c r="F32" s="25">
        <v>43900</v>
      </c>
      <c r="G32" s="60">
        <f t="shared" si="1"/>
        <v>0</v>
      </c>
    </row>
    <row r="33" spans="1:7" x14ac:dyDescent="0.25">
      <c r="A33" s="133" t="s">
        <v>10</v>
      </c>
      <c r="B33" s="134"/>
      <c r="C33" s="134"/>
      <c r="D33" s="134"/>
      <c r="E33" s="135"/>
      <c r="F33" s="29">
        <f>SUM(F19:F32)</f>
        <v>669900</v>
      </c>
      <c r="G33" s="104"/>
    </row>
    <row r="34" spans="1:7" x14ac:dyDescent="0.25">
      <c r="A34" s="109" t="s">
        <v>9</v>
      </c>
      <c r="B34" s="110"/>
      <c r="C34" s="110"/>
      <c r="D34" s="110"/>
      <c r="E34" s="111"/>
      <c r="F34" s="29">
        <v>669900</v>
      </c>
      <c r="G34" s="104"/>
    </row>
    <row r="35" spans="1:7" x14ac:dyDescent="0.25">
      <c r="A35" s="112" t="s">
        <v>11</v>
      </c>
      <c r="B35" s="113"/>
      <c r="C35" s="113"/>
      <c r="D35" s="113"/>
      <c r="E35" s="114"/>
      <c r="F35" s="105">
        <f>F34-F33</f>
        <v>0</v>
      </c>
      <c r="G35" s="104"/>
    </row>
  </sheetData>
  <mergeCells count="6">
    <mergeCell ref="A33:E33"/>
    <mergeCell ref="A34:E34"/>
    <mergeCell ref="A35:E35"/>
    <mergeCell ref="A13:E13"/>
    <mergeCell ref="A14:E14"/>
    <mergeCell ref="A15:E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D28" sqref="D28"/>
    </sheetView>
  </sheetViews>
  <sheetFormatPr defaultRowHeight="15" x14ac:dyDescent="0.25"/>
  <cols>
    <col min="1" max="1" width="6.28515625" customWidth="1"/>
    <col min="2" max="2" width="32" customWidth="1"/>
    <col min="3" max="3" width="22.42578125" customWidth="1"/>
    <col min="4" max="4" width="25.7109375" customWidth="1"/>
    <col min="5" max="5" width="16.85546875" customWidth="1"/>
    <col min="6" max="6" width="18.5703125" customWidth="1"/>
    <col min="7" max="7" width="19.140625" customWidth="1"/>
  </cols>
  <sheetData>
    <row r="1" spans="1:7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7" ht="60" x14ac:dyDescent="0.25">
      <c r="A2" s="17">
        <v>1</v>
      </c>
      <c r="B2" s="18" t="s">
        <v>120</v>
      </c>
      <c r="C2" s="18" t="s">
        <v>142</v>
      </c>
      <c r="D2" s="18" t="s">
        <v>143</v>
      </c>
      <c r="E2" s="42">
        <v>71446.58</v>
      </c>
      <c r="F2" s="25">
        <v>71400</v>
      </c>
      <c r="G2" s="19">
        <f>E2-F2</f>
        <v>46.580000000001746</v>
      </c>
    </row>
    <row r="3" spans="1:7" ht="60" x14ac:dyDescent="0.25">
      <c r="A3" s="17">
        <v>2</v>
      </c>
      <c r="B3" s="18" t="s">
        <v>171</v>
      </c>
      <c r="C3" s="18" t="s">
        <v>176</v>
      </c>
      <c r="D3" s="18" t="s">
        <v>177</v>
      </c>
      <c r="E3" s="42">
        <v>68644</v>
      </c>
      <c r="F3" s="25">
        <v>68644</v>
      </c>
      <c r="G3" s="19">
        <f t="shared" ref="G3:G5" si="0">E3-F3</f>
        <v>0</v>
      </c>
    </row>
    <row r="4" spans="1:7" ht="60" x14ac:dyDescent="0.25">
      <c r="A4" s="17">
        <v>3</v>
      </c>
      <c r="B4" s="18" t="s">
        <v>173</v>
      </c>
      <c r="C4" s="18" t="s">
        <v>174</v>
      </c>
      <c r="D4" s="18" t="s">
        <v>175</v>
      </c>
      <c r="E4" s="42">
        <v>34536</v>
      </c>
      <c r="F4" s="25">
        <v>34536</v>
      </c>
      <c r="G4" s="19">
        <f t="shared" si="0"/>
        <v>0</v>
      </c>
    </row>
    <row r="5" spans="1:7" ht="60" x14ac:dyDescent="0.25">
      <c r="A5" s="17">
        <v>4</v>
      </c>
      <c r="B5" s="18" t="s">
        <v>172</v>
      </c>
      <c r="C5" s="18" t="s">
        <v>174</v>
      </c>
      <c r="D5" s="18" t="s">
        <v>175</v>
      </c>
      <c r="E5" s="42">
        <v>63783</v>
      </c>
      <c r="F5" s="25">
        <v>63783</v>
      </c>
      <c r="G5" s="19">
        <f t="shared" si="0"/>
        <v>0</v>
      </c>
    </row>
    <row r="6" spans="1:7" x14ac:dyDescent="0.25">
      <c r="A6" s="121" t="s">
        <v>10</v>
      </c>
      <c r="B6" s="121"/>
      <c r="C6" s="121"/>
      <c r="D6" s="121"/>
      <c r="E6" s="121"/>
      <c r="F6" s="8">
        <f>SUM(F2:F5)</f>
        <v>238363</v>
      </c>
      <c r="G6" s="8">
        <f>SUM(G2:G2)</f>
        <v>46.580000000001746</v>
      </c>
    </row>
    <row r="7" spans="1:7" x14ac:dyDescent="0.25">
      <c r="A7" s="109" t="s">
        <v>252</v>
      </c>
      <c r="B7" s="110"/>
      <c r="C7" s="110"/>
      <c r="D7" s="110"/>
      <c r="E7" s="111"/>
      <c r="F7" s="83">
        <v>238363</v>
      </c>
      <c r="G7" s="8"/>
    </row>
    <row r="8" spans="1:7" x14ac:dyDescent="0.25">
      <c r="A8" s="112" t="s">
        <v>11</v>
      </c>
      <c r="B8" s="113"/>
      <c r="C8" s="113"/>
      <c r="D8" s="113"/>
      <c r="E8" s="114"/>
      <c r="F8" s="15">
        <f>F7-F6</f>
        <v>0</v>
      </c>
      <c r="G8" s="8"/>
    </row>
    <row r="10" spans="1:7" x14ac:dyDescent="0.25">
      <c r="B10" s="44"/>
    </row>
  </sheetData>
  <mergeCells count="3">
    <mergeCell ref="A6:E6"/>
    <mergeCell ref="A7:E7"/>
    <mergeCell ref="A8:E8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F5" sqref="F5"/>
    </sheetView>
  </sheetViews>
  <sheetFormatPr defaultRowHeight="15" x14ac:dyDescent="0.25"/>
  <cols>
    <col min="1" max="1" width="5.140625" customWidth="1"/>
    <col min="2" max="2" width="34.28515625" customWidth="1"/>
    <col min="3" max="3" width="19.5703125" customWidth="1"/>
    <col min="4" max="4" width="25.7109375" customWidth="1"/>
    <col min="5" max="5" width="14.28515625" customWidth="1"/>
    <col min="6" max="6" width="13.85546875" customWidth="1"/>
    <col min="7" max="7" width="16.28515625" customWidth="1"/>
  </cols>
  <sheetData>
    <row r="1" spans="1:7" ht="30" x14ac:dyDescent="0.25">
      <c r="A1" s="12" t="s">
        <v>0</v>
      </c>
      <c r="B1" s="12" t="s">
        <v>1</v>
      </c>
      <c r="C1" s="11" t="s">
        <v>2</v>
      </c>
      <c r="D1" s="12" t="s">
        <v>3</v>
      </c>
      <c r="E1" s="12" t="s">
        <v>4</v>
      </c>
      <c r="F1" s="11" t="s">
        <v>5</v>
      </c>
      <c r="G1" s="12" t="s">
        <v>6</v>
      </c>
    </row>
    <row r="2" spans="1:7" ht="33.75" customHeight="1" x14ac:dyDescent="0.25">
      <c r="A2" s="17">
        <v>1</v>
      </c>
      <c r="B2" s="18"/>
      <c r="C2" s="18"/>
      <c r="D2" s="18"/>
      <c r="E2" s="19"/>
      <c r="F2" s="25"/>
      <c r="G2" s="19"/>
    </row>
    <row r="3" spans="1:7" x14ac:dyDescent="0.25">
      <c r="A3" s="133" t="s">
        <v>10</v>
      </c>
      <c r="B3" s="134"/>
      <c r="C3" s="134"/>
      <c r="D3" s="134"/>
      <c r="E3" s="135"/>
      <c r="F3" s="29">
        <f>SUM(F2:F2)</f>
        <v>0</v>
      </c>
      <c r="G3" s="8"/>
    </row>
    <row r="4" spans="1:7" x14ac:dyDescent="0.25">
      <c r="A4" s="109" t="s">
        <v>9</v>
      </c>
      <c r="B4" s="110"/>
      <c r="C4" s="110"/>
      <c r="D4" s="110"/>
      <c r="E4" s="111"/>
      <c r="F4" s="83">
        <v>0</v>
      </c>
      <c r="G4" s="8"/>
    </row>
    <row r="5" spans="1:7" x14ac:dyDescent="0.25">
      <c r="A5" s="112" t="s">
        <v>11</v>
      </c>
      <c r="B5" s="113"/>
      <c r="C5" s="113"/>
      <c r="D5" s="113"/>
      <c r="E5" s="114"/>
      <c r="F5" s="15">
        <f>F4-F3</f>
        <v>0</v>
      </c>
      <c r="G5" s="8"/>
    </row>
  </sheetData>
  <mergeCells count="3">
    <mergeCell ref="A3:E3"/>
    <mergeCell ref="A4:E4"/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221СГЗ</vt:lpstr>
      <vt:lpstr>223СГЗ</vt:lpstr>
      <vt:lpstr>225СГЗ</vt:lpstr>
      <vt:lpstr>226СГЗ</vt:lpstr>
      <vt:lpstr>342СГЗ(ПД)</vt:lpstr>
      <vt:lpstr>346СГЗ</vt:lpstr>
      <vt:lpstr>310СГЗ</vt:lpstr>
      <vt:lpstr>310СИЦ</vt:lpstr>
      <vt:lpstr>345СГЗ</vt:lpstr>
      <vt:lpstr>225ОСИЦ</vt:lpstr>
      <vt:lpstr>226СИЦ</vt:lpstr>
      <vt:lpstr>225Р</vt:lpstr>
      <vt:lpstr>341 СГЗ</vt:lpstr>
      <vt:lpstr>346ПД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2025-12-22T13:49:52Z</dcterms:modified>
</cp:coreProperties>
</file>